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5130" windowWidth="28815" windowHeight="766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AT10" i="4"/>
  <c r="W10" i="4"/>
  <c r="P10" i="4"/>
  <c r="I10" i="4"/>
  <c r="AT8" i="4"/>
  <c r="AL8" i="4"/>
  <c r="P8" i="4"/>
  <c r="I8" i="4"/>
  <c r="B8" i="4"/>
  <c r="C10" i="5" l="1"/>
  <c r="D10" i="5"/>
  <c r="E10" i="5"/>
  <c r="B10" i="5"/>
</calcChain>
</file>

<file path=xl/sharedStrings.xml><?xml version="1.0" encoding="utf-8"?>
<sst xmlns="http://schemas.openxmlformats.org/spreadsheetml/2006/main" count="236" uniqueCount="122">
  <si>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</si>
  <si>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</si>
  <si>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</si>
  <si>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</si>
  <si>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</si>
  <si>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</si>
  <si>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</si>
  <si>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</si>
  <si>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</si>
  <si>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</si>
  <si>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</si>
  <si>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</si>
  <si>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</si>
  <si>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</si>
  <si>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</si>
  <si>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</si>
  <si>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</si>
  <si>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</si>
  <si>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</si>
  <si>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</si>
  <si>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</si>
  <si>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</si>
  <si>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</si>
  <si>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</si>
  <si>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</si>
  <si>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</si>
  <si>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</si>
  <si>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</si>
  <si>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</si>
  <si>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</si>
  <si>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</si>
  <si>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</si>
  <si>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</si>
  <si>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</si>
  <si>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</si>
  <si>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</si>
  <si>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</si>
  <si>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</si>
  <si>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</si>
  <si>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</si>
  <si>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</si>
  <si>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</si>
  <si>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</si>
  <si>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</si>
  <si>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</si>
  <si>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</si>
  <si>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</si>
  <si>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</si>
  <si>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</si>
  <si>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</si>
  <si>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</si>
  <si>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</si>
  <si>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</si>
  <si>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</si>
  <si>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</si>
  <si>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</si>
  <si>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</si>
  <si>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</si>
  <si>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</si>
  <si>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</si>
  <si>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</si>
  <si>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</si>
  <si>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</si>
  <si>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</si>
  <si>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</si>
  <si>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</si>
  <si>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</si>
  <si>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</si>
  <si>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</si>
  <si>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</si>
  <si>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</si>
  <si>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</si>
  <si>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</si>
  <si>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</si>
  <si>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</si>
  <si>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</si>
  <si>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</si>
  <si>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</si>
  <si>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</si>
  <si>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</si>
  <si>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</si>
  <si>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</si>
  <si>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</si>
  <si>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</si>
  <si>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</si>
  <si>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</si>
  <si>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</si>
  <si>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</si>
  <si>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</si>
  <si>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</si>
  <si>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</si>
  <si>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</si>
  <si>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</si>
  <si>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</si>
  <si>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</si>
  <si>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</si>
  <si>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</si>
  <si>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</si>
  <si>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</si>
  <si>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</si>
  <si>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</si>
  <si>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</si>
  <si>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</si>
  <si>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</si>
  <si>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</si>
  <si>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</si>
  <si>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</si>
  <si>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島根県　大田市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</si>
  <si>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</si>
  <si>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</si>
  <si>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</si>
  <si>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</si>
  <si>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</si>
  <si>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</si>
  <si>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</si>
  <si>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</si>
  <si>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</si>
  <si>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</si>
  <si>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</si>
  <si>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28年度と比べ指標が変化している項目については、簡易水道統合に伴う打切決算が原因のものが多い。料金収入だけでは経営が困難であり、一般会計からの繰入金に頼らざるを得ない状況にあることは変わっていない。
　平成29年度からの上水道との事業統合により、水道料金、管理運営等の統一を行い、「経営戦略」により、投資の効率化や維持管理費の削減、適正な使用料収入の確保といった経営の健全化について検討していくこととしている。</t>
    <rPh sb="1" eb="3">
      <t>ヘイセイ</t>
    </rPh>
    <rPh sb="5" eb="7">
      <t>ネンド</t>
    </rPh>
    <rPh sb="8" eb="9">
      <t>クラ</t>
    </rPh>
    <rPh sb="10" eb="12">
      <t>シヒョウ</t>
    </rPh>
    <rPh sb="13" eb="15">
      <t>ヘンカ</t>
    </rPh>
    <rPh sb="19" eb="21">
      <t>コウモク</t>
    </rPh>
    <rPh sb="47" eb="48">
      <t>オオ</t>
    </rPh>
    <rPh sb="50" eb="52">
      <t>リョウキン</t>
    </rPh>
    <rPh sb="52" eb="54">
      <t>シュウニュウ</t>
    </rPh>
    <rPh sb="58" eb="60">
      <t>ケイエイ</t>
    </rPh>
    <rPh sb="61" eb="63">
      <t>コンナン</t>
    </rPh>
    <rPh sb="94" eb="95">
      <t>カ</t>
    </rPh>
    <rPh sb="104" eb="106">
      <t>ヘイセイ</t>
    </rPh>
    <rPh sb="108" eb="110">
      <t>ネンド</t>
    </rPh>
    <phoneticPr fontId="4"/>
  </si>
  <si>
    <r>
      <t>①収益的収支比率（%）
　数値が大きく改善されているようにみえるが、簡易水道統合に伴う水道事業会計への引継金のため、一般会計繰入金を多く繰入れていることにより、総収益が多くなったためであると考えられる。
④企業債残高対給水収益比率（%）
　平成28年度は類似団体平均値を上回る</t>
    </r>
    <r>
      <rPr>
        <sz val="11"/>
        <rFont val="ＭＳ ゴシック"/>
        <family val="3"/>
        <charset val="128"/>
      </rPr>
      <t>数値となって</t>
    </r>
    <r>
      <rPr>
        <sz val="11"/>
        <color theme="1"/>
        <rFont val="ＭＳ ゴシック"/>
        <family val="3"/>
        <charset val="128"/>
      </rPr>
      <t>いるが、簡易水道統合に伴う打切決算によって給水収益が例年より少ないためであると考えられる。しかし、簡易水道統合整備に伴う新発債の増加により、地方債残高は増加している。
⑤料金回収率（%）
　給水原価は下がっているが、打切決算に伴う料金収入の減により供給単価も下がり、それに伴って数値が悪化していると考えられる。
⑥給水原価（円）
　打切決算に伴い年間有収水量が減少しているが、それ以上に総費用が減少したことにより、数値は改善している。しかし、全国平均値、類似団体平均値と比較して高い数値となっている。
⑦施設利用率（%）
　有収水量の減少等により数値が悪化しており、全国平均値、類似団体平均値を下回っている。
⑧有収率（%）
　近年の管路更新により漏水量が減少し、有収率は回復傾向にあるものの、全国平均値、類似団体平均値と比較して低い数値となっている。</t>
    </r>
    <rPh sb="13" eb="15">
      <t>スウチ</t>
    </rPh>
    <rPh sb="16" eb="17">
      <t>オオ</t>
    </rPh>
    <rPh sb="19" eb="21">
      <t>カイゼン</t>
    </rPh>
    <rPh sb="34" eb="36">
      <t>カンイ</t>
    </rPh>
    <rPh sb="36" eb="38">
      <t>スイドウ</t>
    </rPh>
    <rPh sb="38" eb="40">
      <t>トウゴウ</t>
    </rPh>
    <rPh sb="41" eb="42">
      <t>トモナ</t>
    </rPh>
    <rPh sb="43" eb="45">
      <t>スイドウ</t>
    </rPh>
    <rPh sb="45" eb="47">
      <t>ジギョウ</t>
    </rPh>
    <rPh sb="47" eb="49">
      <t>カイケイ</t>
    </rPh>
    <rPh sb="51" eb="53">
      <t>ヒキツギ</t>
    </rPh>
    <rPh sb="53" eb="54">
      <t>キン</t>
    </rPh>
    <rPh sb="58" eb="60">
      <t>イッパン</t>
    </rPh>
    <rPh sb="60" eb="62">
      <t>カイケイ</t>
    </rPh>
    <rPh sb="62" eb="64">
      <t>クリイレ</t>
    </rPh>
    <rPh sb="64" eb="65">
      <t>キン</t>
    </rPh>
    <rPh sb="66" eb="67">
      <t>オオ</t>
    </rPh>
    <rPh sb="68" eb="70">
      <t>クリイレ</t>
    </rPh>
    <rPh sb="80" eb="83">
      <t>ソウシュウエキ</t>
    </rPh>
    <rPh sb="84" eb="85">
      <t>オオ</t>
    </rPh>
    <rPh sb="95" eb="96">
      <t>カンガ</t>
    </rPh>
    <rPh sb="120" eb="122">
      <t>ヘイセイ</t>
    </rPh>
    <rPh sb="124" eb="126">
      <t>ネンド</t>
    </rPh>
    <rPh sb="127" eb="129">
      <t>ルイジ</t>
    </rPh>
    <rPh sb="129" eb="131">
      <t>ダンタイ</t>
    </rPh>
    <rPh sb="131" eb="133">
      <t>ヘイキン</t>
    </rPh>
    <rPh sb="133" eb="134">
      <t>チ</t>
    </rPh>
    <rPh sb="135" eb="137">
      <t>ウワマワ</t>
    </rPh>
    <rPh sb="138" eb="140">
      <t>スウチ</t>
    </rPh>
    <rPh sb="148" eb="150">
      <t>カンイ</t>
    </rPh>
    <rPh sb="150" eb="152">
      <t>スイドウ</t>
    </rPh>
    <rPh sb="152" eb="154">
      <t>トウゴウ</t>
    </rPh>
    <rPh sb="155" eb="156">
      <t>トモナ</t>
    </rPh>
    <rPh sb="157" eb="159">
      <t>ウチキ</t>
    </rPh>
    <rPh sb="159" eb="161">
      <t>ケッサン</t>
    </rPh>
    <rPh sb="165" eb="167">
      <t>キュウスイ</t>
    </rPh>
    <rPh sb="167" eb="169">
      <t>シュウエキ</t>
    </rPh>
    <rPh sb="170" eb="172">
      <t>レイネン</t>
    </rPh>
    <rPh sb="174" eb="175">
      <t>スク</t>
    </rPh>
    <rPh sb="183" eb="184">
      <t>カンガ</t>
    </rPh>
    <rPh sb="214" eb="217">
      <t>チホウサイ</t>
    </rPh>
    <rPh sb="217" eb="219">
      <t>ザンダカ</t>
    </rPh>
    <rPh sb="220" eb="222">
      <t>ゾウカ</t>
    </rPh>
    <rPh sb="239" eb="241">
      <t>キュウスイ</t>
    </rPh>
    <rPh sb="241" eb="243">
      <t>ゲンカ</t>
    </rPh>
    <rPh sb="244" eb="245">
      <t>サ</t>
    </rPh>
    <rPh sb="252" eb="254">
      <t>ウチキ</t>
    </rPh>
    <rPh sb="254" eb="256">
      <t>ケッサン</t>
    </rPh>
    <rPh sb="257" eb="258">
      <t>トモナ</t>
    </rPh>
    <rPh sb="259" eb="261">
      <t>リョウキン</t>
    </rPh>
    <rPh sb="261" eb="263">
      <t>シュウニュウ</t>
    </rPh>
    <rPh sb="264" eb="265">
      <t>ゲン</t>
    </rPh>
    <rPh sb="268" eb="270">
      <t>キョウキュウ</t>
    </rPh>
    <rPh sb="270" eb="272">
      <t>タンカ</t>
    </rPh>
    <rPh sb="273" eb="274">
      <t>サ</t>
    </rPh>
    <rPh sb="280" eb="281">
      <t>トモナ</t>
    </rPh>
    <rPh sb="283" eb="285">
      <t>スウチ</t>
    </rPh>
    <rPh sb="286" eb="288">
      <t>アッカ</t>
    </rPh>
    <rPh sb="293" eb="294">
      <t>カンガ</t>
    </rPh>
    <rPh sb="310" eb="312">
      <t>ウチキ</t>
    </rPh>
    <rPh sb="312" eb="314">
      <t>ケッサン</t>
    </rPh>
    <rPh sb="315" eb="316">
      <t>トモナ</t>
    </rPh>
    <rPh sb="317" eb="319">
      <t>ネンカン</t>
    </rPh>
    <rPh sb="334" eb="336">
      <t>イジョウ</t>
    </rPh>
    <rPh sb="351" eb="353">
      <t>スウチ</t>
    </rPh>
    <rPh sb="354" eb="356">
      <t>カイゼン</t>
    </rPh>
    <rPh sb="383" eb="384">
      <t>タカ</t>
    </rPh>
    <rPh sb="417" eb="419">
      <t>スウチ</t>
    </rPh>
    <rPh sb="420" eb="422">
      <t>アッカ</t>
    </rPh>
    <rPh sb="427" eb="429">
      <t>ゼンコク</t>
    </rPh>
    <rPh sb="429" eb="431">
      <t>ヘイキン</t>
    </rPh>
    <rPh sb="431" eb="432">
      <t>チ</t>
    </rPh>
    <rPh sb="441" eb="443">
      <t>シタマワ</t>
    </rPh>
    <phoneticPr fontId="4"/>
  </si>
  <si>
    <t>③管路更新率
　管路更新率は、簡易水道統合に伴う新設工事を優先して行ったため各年度によって増減がある。また、平成24年度、平成26年度のように更新を行ったとしても、すべての管路を更新するのに100年近くの年月が必要である。
　漏水修繕に係る費用は年々減少しつつあるが、今後も定期的な漏水調査を実施し、優先順位を付けた上で計画的に管路更新を実施していく必要がある。</t>
    <rPh sb="15" eb="17">
      <t>カンイ</t>
    </rPh>
    <rPh sb="17" eb="19">
      <t>スイドウ</t>
    </rPh>
    <rPh sb="19" eb="21">
      <t>トウゴウ</t>
    </rPh>
    <rPh sb="22" eb="23">
      <t>トモナ</t>
    </rPh>
    <rPh sb="24" eb="26">
      <t>シンセツ</t>
    </rPh>
    <rPh sb="26" eb="28">
      <t>コウジ</t>
    </rPh>
    <rPh sb="29" eb="31">
      <t>ユウセン</t>
    </rPh>
    <rPh sb="33" eb="34">
      <t>オコナ</t>
    </rPh>
    <rPh sb="113" eb="115">
      <t>ロウスイ</t>
    </rPh>
    <rPh sb="115" eb="117">
      <t>シュウゼン</t>
    </rPh>
    <rPh sb="118" eb="119">
      <t>カカ</t>
    </rPh>
    <rPh sb="120" eb="122">
      <t>ヒヨウ</t>
    </rPh>
    <rPh sb="123" eb="125">
      <t>ネンネン</t>
    </rPh>
    <rPh sb="125" eb="127">
      <t>ゲンショウ</t>
    </rPh>
    <rPh sb="134" eb="13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</si>
</sst>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1.19</c:v>
                </c:pt>
                <c:pt idx="1">
                  <c:v>0.36</c:v>
                </c:pt>
                <c:pt idx="2">
                  <c:v>1.39</c:v>
                </c:pt>
                <c:pt idx="3">
                  <c:v>0.3</c:v>
                </c:pt>
                <c:pt idx="4">
                  <c:v>0.62</c:v>
                </c:pt>
              </c:numCache>
            </c:numRef>
          </c:val>
        </c:ser>
        <c:dLbls>
          <c:showLegendKey val="0"/>
          <c:showVal val="0"/>
          <c:showCatName val="0"/>
          <c:showSerName val="0"/>
          <c:showPercent val="0"/>
          <c:showBubbleSize val="0"/>
        </c:dLbls>
        <c:gapWidth val="150"/>
        <c:axId val="127285888"/>
        <c:axId val="1272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27285888"/>
        <c:axId val="127296256"/>
      </c:lineChart>
      <c:dateAx>
        <c:axId val="127285888"/>
        <c:scaling>
          <c:orientation val="minMax"/>
        </c:scaling>
        <c:delete val="1"/>
        <c:axPos val="b"/>
        <c:numFmt formatCode="ge" sourceLinked="1"/>
        <c:majorTickMark val="none"/>
        <c:minorTickMark val="none"/>
        <c:tickLblPos val="none"/>
        <c:crossAx val="127296256"/>
        <c:crosses val="autoZero"/>
        <c:auto val="1"/>
        <c:lblOffset val="100"/>
        <c:baseTimeUnit val="years"/>
      </c:dateAx>
      <c:valAx>
        <c:axId val="12729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2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63.61</c:v>
                </c:pt>
                <c:pt idx="1">
                  <c:v>60.55</c:v>
                </c:pt>
                <c:pt idx="2">
                  <c:v>63.89</c:v>
                </c:pt>
                <c:pt idx="3">
                  <c:v>58.51</c:v>
                </c:pt>
                <c:pt idx="4">
                  <c:v>55.08</c:v>
                </c:pt>
              </c:numCache>
            </c:numRef>
          </c:val>
        </c:ser>
        <c:dLbls>
          <c:showLegendKey val="0"/>
          <c:showVal val="0"/>
          <c:showCatName val="0"/>
          <c:showSerName val="0"/>
          <c:showPercent val="0"/>
          <c:showBubbleSize val="0"/>
        </c:dLbls>
        <c:gapWidth val="150"/>
        <c:axId val="129027072"/>
        <c:axId val="12903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29027072"/>
        <c:axId val="129033344"/>
      </c:lineChart>
      <c:dateAx>
        <c:axId val="129027072"/>
        <c:scaling>
          <c:orientation val="minMax"/>
        </c:scaling>
        <c:delete val="1"/>
        <c:axPos val="b"/>
        <c:numFmt formatCode="ge" sourceLinked="1"/>
        <c:majorTickMark val="none"/>
        <c:minorTickMark val="none"/>
        <c:tickLblPos val="none"/>
        <c:crossAx val="129033344"/>
        <c:crosses val="autoZero"/>
        <c:auto val="1"/>
        <c:lblOffset val="100"/>
        <c:baseTimeUnit val="years"/>
      </c:dateAx>
      <c:valAx>
        <c:axId val="12903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0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67.010000000000005</c:v>
                </c:pt>
                <c:pt idx="1">
                  <c:v>69.87</c:v>
                </c:pt>
                <c:pt idx="2">
                  <c:v>63.76</c:v>
                </c:pt>
                <c:pt idx="3">
                  <c:v>68.03</c:v>
                </c:pt>
                <c:pt idx="4">
                  <c:v>71.16</c:v>
                </c:pt>
              </c:numCache>
            </c:numRef>
          </c:val>
        </c:ser>
        <c:dLbls>
          <c:showLegendKey val="0"/>
          <c:showVal val="0"/>
          <c:showCatName val="0"/>
          <c:showSerName val="0"/>
          <c:showPercent val="0"/>
          <c:showBubbleSize val="0"/>
        </c:dLbls>
        <c:gapWidth val="150"/>
        <c:axId val="128715392"/>
        <c:axId val="1287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28715392"/>
        <c:axId val="128738048"/>
      </c:lineChart>
      <c:dateAx>
        <c:axId val="128715392"/>
        <c:scaling>
          <c:orientation val="minMax"/>
        </c:scaling>
        <c:delete val="1"/>
        <c:axPos val="b"/>
        <c:numFmt formatCode="ge" sourceLinked="1"/>
        <c:majorTickMark val="none"/>
        <c:minorTickMark val="none"/>
        <c:tickLblPos val="none"/>
        <c:crossAx val="128738048"/>
        <c:crosses val="autoZero"/>
        <c:auto val="1"/>
        <c:lblOffset val="100"/>
        <c:baseTimeUnit val="years"/>
      </c:dateAx>
      <c:valAx>
        <c:axId val="1287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76.540000000000006</c:v>
                </c:pt>
                <c:pt idx="1">
                  <c:v>81.83</c:v>
                </c:pt>
                <c:pt idx="2">
                  <c:v>84.38</c:v>
                </c:pt>
                <c:pt idx="3">
                  <c:v>87.94</c:v>
                </c:pt>
                <c:pt idx="4">
                  <c:v>97.83</c:v>
                </c:pt>
              </c:numCache>
            </c:numRef>
          </c:val>
        </c:ser>
        <c:dLbls>
          <c:showLegendKey val="0"/>
          <c:showVal val="0"/>
          <c:showCatName val="0"/>
          <c:showSerName val="0"/>
          <c:showPercent val="0"/>
          <c:showBubbleSize val="0"/>
        </c:dLbls>
        <c:gapWidth val="150"/>
        <c:axId val="127335424"/>
        <c:axId val="1266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27335424"/>
        <c:axId val="126681856"/>
      </c:lineChart>
      <c:dateAx>
        <c:axId val="127335424"/>
        <c:scaling>
          <c:orientation val="minMax"/>
        </c:scaling>
        <c:delete val="1"/>
        <c:axPos val="b"/>
        <c:numFmt formatCode="ge" sourceLinked="1"/>
        <c:majorTickMark val="none"/>
        <c:minorTickMark val="none"/>
        <c:tickLblPos val="none"/>
        <c:crossAx val="126681856"/>
        <c:crosses val="autoZero"/>
        <c:auto val="1"/>
        <c:lblOffset val="100"/>
        <c:baseTimeUnit val="years"/>
      </c:dateAx>
      <c:valAx>
        <c:axId val="1266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3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715776"/>
        <c:axId val="12672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715776"/>
        <c:axId val="126722048"/>
      </c:lineChart>
      <c:dateAx>
        <c:axId val="126715776"/>
        <c:scaling>
          <c:orientation val="minMax"/>
        </c:scaling>
        <c:delete val="1"/>
        <c:axPos val="b"/>
        <c:numFmt formatCode="ge" sourceLinked="1"/>
        <c:majorTickMark val="none"/>
        <c:minorTickMark val="none"/>
        <c:tickLblPos val="none"/>
        <c:crossAx val="126722048"/>
        <c:crosses val="autoZero"/>
        <c:auto val="1"/>
        <c:lblOffset val="100"/>
        <c:baseTimeUnit val="years"/>
      </c:dateAx>
      <c:valAx>
        <c:axId val="12672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7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733696"/>
        <c:axId val="1273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733696"/>
        <c:axId val="127342080"/>
      </c:lineChart>
      <c:dateAx>
        <c:axId val="126733696"/>
        <c:scaling>
          <c:orientation val="minMax"/>
        </c:scaling>
        <c:delete val="1"/>
        <c:axPos val="b"/>
        <c:numFmt formatCode="ge" sourceLinked="1"/>
        <c:majorTickMark val="none"/>
        <c:minorTickMark val="none"/>
        <c:tickLblPos val="none"/>
        <c:crossAx val="127342080"/>
        <c:crosses val="autoZero"/>
        <c:auto val="1"/>
        <c:lblOffset val="100"/>
        <c:baseTimeUnit val="years"/>
      </c:dateAx>
      <c:valAx>
        <c:axId val="1273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7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364480"/>
        <c:axId val="12737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364480"/>
        <c:axId val="127378944"/>
      </c:lineChart>
      <c:dateAx>
        <c:axId val="127364480"/>
        <c:scaling>
          <c:orientation val="minMax"/>
        </c:scaling>
        <c:delete val="1"/>
        <c:axPos val="b"/>
        <c:numFmt formatCode="ge" sourceLinked="1"/>
        <c:majorTickMark val="none"/>
        <c:minorTickMark val="none"/>
        <c:tickLblPos val="none"/>
        <c:crossAx val="127378944"/>
        <c:crosses val="autoZero"/>
        <c:auto val="1"/>
        <c:lblOffset val="100"/>
        <c:baseTimeUnit val="years"/>
      </c:dateAx>
      <c:valAx>
        <c:axId val="1273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429248"/>
        <c:axId val="1274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429248"/>
        <c:axId val="127435520"/>
      </c:lineChart>
      <c:dateAx>
        <c:axId val="127429248"/>
        <c:scaling>
          <c:orientation val="minMax"/>
        </c:scaling>
        <c:delete val="1"/>
        <c:axPos val="b"/>
        <c:numFmt formatCode="ge" sourceLinked="1"/>
        <c:majorTickMark val="none"/>
        <c:minorTickMark val="none"/>
        <c:tickLblPos val="none"/>
        <c:crossAx val="127435520"/>
        <c:crosses val="autoZero"/>
        <c:auto val="1"/>
        <c:lblOffset val="100"/>
        <c:baseTimeUnit val="years"/>
      </c:dateAx>
      <c:valAx>
        <c:axId val="1274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574.64</c:v>
                </c:pt>
                <c:pt idx="1">
                  <c:v>575.5</c:v>
                </c:pt>
                <c:pt idx="2">
                  <c:v>632.62</c:v>
                </c:pt>
                <c:pt idx="3">
                  <c:v>898.74</c:v>
                </c:pt>
                <c:pt idx="4">
                  <c:v>1253.1099999999999</c:v>
                </c:pt>
              </c:numCache>
            </c:numRef>
          </c:val>
        </c:ser>
        <c:dLbls>
          <c:showLegendKey val="0"/>
          <c:showVal val="0"/>
          <c:showCatName val="0"/>
          <c:showSerName val="0"/>
          <c:showPercent val="0"/>
          <c:showBubbleSize val="0"/>
        </c:dLbls>
        <c:gapWidth val="150"/>
        <c:axId val="127472000"/>
        <c:axId val="12747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27472000"/>
        <c:axId val="127473920"/>
      </c:lineChart>
      <c:dateAx>
        <c:axId val="127472000"/>
        <c:scaling>
          <c:orientation val="minMax"/>
        </c:scaling>
        <c:delete val="1"/>
        <c:axPos val="b"/>
        <c:numFmt formatCode="ge" sourceLinked="1"/>
        <c:majorTickMark val="none"/>
        <c:minorTickMark val="none"/>
        <c:tickLblPos val="none"/>
        <c:crossAx val="127473920"/>
        <c:crosses val="autoZero"/>
        <c:auto val="1"/>
        <c:lblOffset val="100"/>
        <c:baseTimeUnit val="years"/>
      </c:dateAx>
      <c:valAx>
        <c:axId val="12747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53.36</c:v>
                </c:pt>
                <c:pt idx="1">
                  <c:v>51.15</c:v>
                </c:pt>
                <c:pt idx="2">
                  <c:v>60.6</c:v>
                </c:pt>
                <c:pt idx="3">
                  <c:v>62.96</c:v>
                </c:pt>
                <c:pt idx="4">
                  <c:v>57.98</c:v>
                </c:pt>
              </c:numCache>
            </c:numRef>
          </c:val>
        </c:ser>
        <c:dLbls>
          <c:showLegendKey val="0"/>
          <c:showVal val="0"/>
          <c:showCatName val="0"/>
          <c:showSerName val="0"/>
          <c:showPercent val="0"/>
          <c:showBubbleSize val="0"/>
        </c:dLbls>
        <c:gapWidth val="150"/>
        <c:axId val="127500288"/>
        <c:axId val="1275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27500288"/>
        <c:axId val="127502208"/>
      </c:lineChart>
      <c:dateAx>
        <c:axId val="127500288"/>
        <c:scaling>
          <c:orientation val="minMax"/>
        </c:scaling>
        <c:delete val="1"/>
        <c:axPos val="b"/>
        <c:numFmt formatCode="ge" sourceLinked="1"/>
        <c:majorTickMark val="none"/>
        <c:minorTickMark val="none"/>
        <c:tickLblPos val="none"/>
        <c:crossAx val="127502208"/>
        <c:crosses val="autoZero"/>
        <c:auto val="1"/>
        <c:lblOffset val="100"/>
        <c:baseTimeUnit val="years"/>
      </c:dateAx>
      <c:valAx>
        <c:axId val="1275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5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463.59</c:v>
                </c:pt>
                <c:pt idx="1">
                  <c:v>477.55</c:v>
                </c:pt>
                <c:pt idx="2">
                  <c:v>415.55</c:v>
                </c:pt>
                <c:pt idx="3">
                  <c:v>410.65</c:v>
                </c:pt>
                <c:pt idx="4">
                  <c:v>393.77</c:v>
                </c:pt>
              </c:numCache>
            </c:numRef>
          </c:val>
        </c:ser>
        <c:dLbls>
          <c:showLegendKey val="0"/>
          <c:showVal val="0"/>
          <c:showCatName val="0"/>
          <c:showSerName val="0"/>
          <c:showPercent val="0"/>
          <c:showBubbleSize val="0"/>
        </c:dLbls>
        <c:gapWidth val="150"/>
        <c:axId val="128982400"/>
        <c:axId val="1289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28982400"/>
        <c:axId val="128988672"/>
      </c:lineChart>
      <c:dateAx>
        <c:axId val="128982400"/>
        <c:scaling>
          <c:orientation val="minMax"/>
        </c:scaling>
        <c:delete val="1"/>
        <c:axPos val="b"/>
        <c:numFmt formatCode="ge" sourceLinked="1"/>
        <c:majorTickMark val="none"/>
        <c:minorTickMark val="none"/>
        <c:tickLblPos val="none"/>
        <c:crossAx val="128988672"/>
        <c:crosses val="autoZero"/>
        <c:auto val="1"/>
        <c:lblOffset val="100"/>
        <c:baseTimeUnit val="years"/>
      </c:dateAx>
      <c:valAx>
        <c:axId val="1289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R95" sqref="BR9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島根県　大田市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c r="AE8" s="50"/>
      <c r="AF8" s="50"/>
      <c r="AG8" s="50"/>
      <c r="AH8" s="50"/>
      <c r="AI8" s="50"/>
      <c r="AJ8" s="50"/>
      <c r="AK8" s="2"/>
      <c r="AL8" s="51">
        <f>データ!$R$6</f>
        <v>36100</v>
      </c>
      <c r="AM8" s="51"/>
      <c r="AN8" s="51"/>
      <c r="AO8" s="51"/>
      <c r="AP8" s="51"/>
      <c r="AQ8" s="51"/>
      <c r="AR8" s="51"/>
      <c r="AS8" s="51"/>
      <c r="AT8" s="46">
        <f>データ!$S$6</f>
        <v>435.71</v>
      </c>
      <c r="AU8" s="46"/>
      <c r="AV8" s="46"/>
      <c r="AW8" s="46"/>
      <c r="AX8" s="46"/>
      <c r="AY8" s="46"/>
      <c r="AZ8" s="46"/>
      <c r="BA8" s="46"/>
      <c r="BB8" s="46">
        <f>データ!$T$6</f>
        <v>82.85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14.3</v>
      </c>
      <c r="Q10" s="46"/>
      <c r="R10" s="46"/>
      <c r="S10" s="46"/>
      <c r="T10" s="46"/>
      <c r="U10" s="46"/>
      <c r="V10" s="46"/>
      <c r="W10" s="51">
        <f>データ!$Q$6</f>
        <v>4914</v>
      </c>
      <c r="X10" s="51"/>
      <c r="Y10" s="51"/>
      <c r="Z10" s="51"/>
      <c r="AA10" s="51"/>
      <c r="AB10" s="51"/>
      <c r="AC10" s="51"/>
      <c r="AD10" s="2"/>
      <c r="AE10" s="2"/>
      <c r="AF10" s="2"/>
      <c r="AG10" s="2"/>
      <c r="AH10" s="2"/>
      <c r="AI10" s="2"/>
      <c r="AJ10" s="2"/>
      <c r="AK10" s="2"/>
      <c r="AL10" s="51">
        <f>データ!$U$6</f>
        <v>4700</v>
      </c>
      <c r="AM10" s="51"/>
      <c r="AN10" s="51"/>
      <c r="AO10" s="51"/>
      <c r="AP10" s="51"/>
      <c r="AQ10" s="51"/>
      <c r="AR10" s="51"/>
      <c r="AS10" s="51"/>
      <c r="AT10" s="46">
        <f>データ!$V$6</f>
        <v>31.77</v>
      </c>
      <c r="AU10" s="46"/>
      <c r="AV10" s="46"/>
      <c r="AW10" s="46"/>
      <c r="AX10" s="46"/>
      <c r="AY10" s="46"/>
      <c r="AZ10" s="46"/>
      <c r="BA10" s="46"/>
      <c r="BB10" s="46">
        <f>データ!$W$6</f>
        <v>147.94</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322059</v>
      </c>
      <c r="D6" s="34">
        <f t="shared" si="3"/>
        <v>47</v>
      </c>
      <c r="E6" s="34">
        <f t="shared" si="3"/>
        <v>1</v>
      </c>
      <c r="F6" s="34">
        <f t="shared" si="3"/>
        <v>0</v>
      </c>
      <c r="G6" s="34">
        <f t="shared" si="3"/>
        <v>0</v>
      </c>
      <c r="H6" s="34" t="str">
        <f t="shared" si="3"/>
        <v>島根県　大田市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14.3</v>
      </c>
      <c r="Q6" s="35">
        <f t="shared" si="3"/>
        <v>4914</v>
      </c>
      <c r="R6" s="35">
        <f t="shared" si="3"/>
        <v>36100</v>
      </c>
      <c r="S6" s="35">
        <f t="shared" si="3"/>
        <v>435.71</v>
      </c>
      <c r="T6" s="35">
        <f t="shared" si="3"/>
        <v>82.85</v>
      </c>
      <c r="U6" s="35">
        <f t="shared" si="3"/>
        <v>4700</v>
      </c>
      <c r="V6" s="35">
        <f t="shared" si="3"/>
        <v>31.77</v>
      </c>
      <c r="W6" s="35">
        <f t="shared" si="3"/>
        <v>147.94</v>
      </c>
      <c r="X6" s="36">
        <f>IF(X7="",NA(),X7)</f>
        <v>76.540000000000006</v>
      </c>
      <c r="Y6" s="36">
        <f t="shared" ref="Y6:AG6" si="4">IF(Y7="",NA(),Y7)</f>
        <v>81.83</v>
      </c>
      <c r="Z6" s="36">
        <f t="shared" si="4"/>
        <v>84.38</v>
      </c>
      <c r="AA6" s="36">
        <f t="shared" si="4"/>
        <v>87.94</v>
      </c>
      <c r="AB6" s="36">
        <f t="shared" si="4"/>
        <v>97.83</v>
      </c>
      <c r="AC6" s="36">
        <f t="shared" si="4"/>
        <v>73.63</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574.64</v>
      </c>
      <c r="BF6" s="36">
        <f t="shared" ref="BF6:BN6" si="7">IF(BF7="",NA(),BF7)</f>
        <v>575.5</v>
      </c>
      <c r="BG6" s="36">
        <f t="shared" si="7"/>
        <v>632.62</v>
      </c>
      <c r="BH6" s="36">
        <f t="shared" si="7"/>
        <v>898.74</v>
      </c>
      <c r="BI6" s="36">
        <f t="shared" si="7"/>
        <v>1253.1099999999999</v>
      </c>
      <c r="BJ6" s="36">
        <f t="shared" si="7"/>
        <v>1158.82</v>
      </c>
      <c r="BK6" s="36">
        <f t="shared" si="7"/>
        <v>1113.76</v>
      </c>
      <c r="BL6" s="36">
        <f t="shared" si="7"/>
        <v>1125.69</v>
      </c>
      <c r="BM6" s="36">
        <f t="shared" si="7"/>
        <v>1134.67</v>
      </c>
      <c r="BN6" s="36">
        <f t="shared" si="7"/>
        <v>1144.79</v>
      </c>
      <c r="BO6" s="35" t="str">
        <f>IF(BO7="","",IF(BO7="-","【-】","【"&amp;SUBSTITUTE(TEXT(BO7,"#,##0.00"),"-","△")&amp;"】"))</f>
        <v>【1,280.76】</v>
      </c>
      <c r="BP6" s="36">
        <f>IF(BP7="",NA(),BP7)</f>
        <v>53.36</v>
      </c>
      <c r="BQ6" s="36">
        <f t="shared" ref="BQ6:BY6" si="8">IF(BQ7="",NA(),BQ7)</f>
        <v>51.15</v>
      </c>
      <c r="BR6" s="36">
        <f t="shared" si="8"/>
        <v>60.6</v>
      </c>
      <c r="BS6" s="36">
        <f t="shared" si="8"/>
        <v>62.96</v>
      </c>
      <c r="BT6" s="36">
        <f t="shared" si="8"/>
        <v>57.98</v>
      </c>
      <c r="BU6" s="36">
        <f t="shared" si="8"/>
        <v>55.6</v>
      </c>
      <c r="BV6" s="36">
        <f t="shared" si="8"/>
        <v>34.25</v>
      </c>
      <c r="BW6" s="36">
        <f t="shared" si="8"/>
        <v>46.48</v>
      </c>
      <c r="BX6" s="36">
        <f t="shared" si="8"/>
        <v>40.6</v>
      </c>
      <c r="BY6" s="36">
        <f t="shared" si="8"/>
        <v>56.04</v>
      </c>
      <c r="BZ6" s="35" t="str">
        <f>IF(BZ7="","",IF(BZ7="-","【-】","【"&amp;SUBSTITUTE(TEXT(BZ7,"#,##0.00"),"-","△")&amp;"】"))</f>
        <v>【53.06】</v>
      </c>
      <c r="CA6" s="36">
        <f>IF(CA7="",NA(),CA7)</f>
        <v>463.59</v>
      </c>
      <c r="CB6" s="36">
        <f t="shared" ref="CB6:CJ6" si="9">IF(CB7="",NA(),CB7)</f>
        <v>477.55</v>
      </c>
      <c r="CC6" s="36">
        <f t="shared" si="9"/>
        <v>415.55</v>
      </c>
      <c r="CD6" s="36">
        <f t="shared" si="9"/>
        <v>410.65</v>
      </c>
      <c r="CE6" s="36">
        <f t="shared" si="9"/>
        <v>393.77</v>
      </c>
      <c r="CF6" s="36">
        <f t="shared" si="9"/>
        <v>275.86</v>
      </c>
      <c r="CG6" s="36">
        <f t="shared" si="9"/>
        <v>501.18</v>
      </c>
      <c r="CH6" s="36">
        <f t="shared" si="9"/>
        <v>376.61</v>
      </c>
      <c r="CI6" s="36">
        <f t="shared" si="9"/>
        <v>440.03</v>
      </c>
      <c r="CJ6" s="36">
        <f t="shared" si="9"/>
        <v>304.35000000000002</v>
      </c>
      <c r="CK6" s="35" t="str">
        <f>IF(CK7="","",IF(CK7="-","【-】","【"&amp;SUBSTITUTE(TEXT(CK7,"#,##0.00"),"-","△")&amp;"】"))</f>
        <v>【314.83】</v>
      </c>
      <c r="CL6" s="36">
        <f>IF(CL7="",NA(),CL7)</f>
        <v>63.61</v>
      </c>
      <c r="CM6" s="36">
        <f t="shared" ref="CM6:CU6" si="10">IF(CM7="",NA(),CM7)</f>
        <v>60.55</v>
      </c>
      <c r="CN6" s="36">
        <f t="shared" si="10"/>
        <v>63.89</v>
      </c>
      <c r="CO6" s="36">
        <f t="shared" si="10"/>
        <v>58.51</v>
      </c>
      <c r="CP6" s="36">
        <f t="shared" si="10"/>
        <v>55.08</v>
      </c>
      <c r="CQ6" s="36">
        <f t="shared" si="10"/>
        <v>60.66</v>
      </c>
      <c r="CR6" s="36">
        <f t="shared" si="10"/>
        <v>57.55</v>
      </c>
      <c r="CS6" s="36">
        <f t="shared" si="10"/>
        <v>57.43</v>
      </c>
      <c r="CT6" s="36">
        <f t="shared" si="10"/>
        <v>57.29</v>
      </c>
      <c r="CU6" s="36">
        <f t="shared" si="10"/>
        <v>55.9</v>
      </c>
      <c r="CV6" s="35" t="str">
        <f>IF(CV7="","",IF(CV7="-","【-】","【"&amp;SUBSTITUTE(TEXT(CV7,"#,##0.00"),"-","△")&amp;"】"))</f>
        <v>【56.28】</v>
      </c>
      <c r="CW6" s="36">
        <f>IF(CW7="",NA(),CW7)</f>
        <v>67.010000000000005</v>
      </c>
      <c r="CX6" s="36">
        <f t="shared" ref="CX6:DF6" si="11">IF(CX7="",NA(),CX7)</f>
        <v>69.87</v>
      </c>
      <c r="CY6" s="36">
        <f t="shared" si="11"/>
        <v>63.76</v>
      </c>
      <c r="CZ6" s="36">
        <f t="shared" si="11"/>
        <v>68.03</v>
      </c>
      <c r="DA6" s="36">
        <f t="shared" si="11"/>
        <v>71.16</v>
      </c>
      <c r="DB6" s="36">
        <f t="shared" si="11"/>
        <v>77.319999999999993</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1.19</v>
      </c>
      <c r="EE6" s="36">
        <f t="shared" ref="EE6:EM6" si="14">IF(EE7="",NA(),EE7)</f>
        <v>0.36</v>
      </c>
      <c r="EF6" s="36">
        <f t="shared" si="14"/>
        <v>1.39</v>
      </c>
      <c r="EG6" s="36">
        <f t="shared" si="14"/>
        <v>0.3</v>
      </c>
      <c r="EH6" s="36">
        <f t="shared" si="14"/>
        <v>0.62</v>
      </c>
      <c r="EI6" s="36">
        <f t="shared" si="14"/>
        <v>0.69</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322059</v>
      </c>
      <c r="D7" s="38">
        <v>47</v>
      </c>
      <c r="E7" s="38">
        <v>1</v>
      </c>
      <c r="F7" s="38">
        <v>0</v>
      </c>
      <c r="G7" s="38">
        <v>0</v>
      </c>
      <c r="H7" s="38" t="s">
        <v>107</v>
      </c>
      <c r="I7" s="38" t="s">
        <v>108</v>
      </c>
      <c r="J7" s="38" t="s">
        <v>109</v>
      </c>
      <c r="K7" s="38" t="s">
        <v>110</v>
      </c>
      <c r="L7" s="38" t="s">
        <v>111</v>
      </c>
      <c r="M7" s="38"/>
      <c r="N7" s="39" t="s">
        <v>112</v>
      </c>
      <c r="O7" s="39" t="s">
        <v>113</v>
      </c>
      <c r="P7" s="39">
        <v>14.3</v>
      </c>
      <c r="Q7" s="39">
        <v>4914</v>
      </c>
      <c r="R7" s="39">
        <v>36100</v>
      </c>
      <c r="S7" s="39">
        <v>435.71</v>
      </c>
      <c r="T7" s="39">
        <v>82.85</v>
      </c>
      <c r="U7" s="39">
        <v>4700</v>
      </c>
      <c r="V7" s="39">
        <v>31.77</v>
      </c>
      <c r="W7" s="39">
        <v>147.94</v>
      </c>
      <c r="X7" s="39">
        <v>76.540000000000006</v>
      </c>
      <c r="Y7" s="39">
        <v>81.83</v>
      </c>
      <c r="Z7" s="39">
        <v>84.38</v>
      </c>
      <c r="AA7" s="39">
        <v>87.94</v>
      </c>
      <c r="AB7" s="39">
        <v>97.83</v>
      </c>
      <c r="AC7" s="39">
        <v>73.63</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574.64</v>
      </c>
      <c r="BF7" s="39">
        <v>575.5</v>
      </c>
      <c r="BG7" s="39">
        <v>632.62</v>
      </c>
      <c r="BH7" s="39">
        <v>898.74</v>
      </c>
      <c r="BI7" s="39">
        <v>1253.1099999999999</v>
      </c>
      <c r="BJ7" s="39">
        <v>1158.82</v>
      </c>
      <c r="BK7" s="39">
        <v>1113.76</v>
      </c>
      <c r="BL7" s="39">
        <v>1125.69</v>
      </c>
      <c r="BM7" s="39">
        <v>1134.67</v>
      </c>
      <c r="BN7" s="39">
        <v>1144.79</v>
      </c>
      <c r="BO7" s="39">
        <v>1280.76</v>
      </c>
      <c r="BP7" s="39">
        <v>53.36</v>
      </c>
      <c r="BQ7" s="39">
        <v>51.15</v>
      </c>
      <c r="BR7" s="39">
        <v>60.6</v>
      </c>
      <c r="BS7" s="39">
        <v>62.96</v>
      </c>
      <c r="BT7" s="39">
        <v>57.98</v>
      </c>
      <c r="BU7" s="39">
        <v>55.6</v>
      </c>
      <c r="BV7" s="39">
        <v>34.25</v>
      </c>
      <c r="BW7" s="39">
        <v>46.48</v>
      </c>
      <c r="BX7" s="39">
        <v>40.6</v>
      </c>
      <c r="BY7" s="39">
        <v>56.04</v>
      </c>
      <c r="BZ7" s="39">
        <v>53.06</v>
      </c>
      <c r="CA7" s="39">
        <v>463.59</v>
      </c>
      <c r="CB7" s="39">
        <v>477.55</v>
      </c>
      <c r="CC7" s="39">
        <v>415.55</v>
      </c>
      <c r="CD7" s="39">
        <v>410.65</v>
      </c>
      <c r="CE7" s="39">
        <v>393.77</v>
      </c>
      <c r="CF7" s="39">
        <v>275.86</v>
      </c>
      <c r="CG7" s="39">
        <v>501.18</v>
      </c>
      <c r="CH7" s="39">
        <v>376.61</v>
      </c>
      <c r="CI7" s="39">
        <v>440.03</v>
      </c>
      <c r="CJ7" s="39">
        <v>304.35000000000002</v>
      </c>
      <c r="CK7" s="39">
        <v>314.83</v>
      </c>
      <c r="CL7" s="39">
        <v>63.61</v>
      </c>
      <c r="CM7" s="39">
        <v>60.55</v>
      </c>
      <c r="CN7" s="39">
        <v>63.89</v>
      </c>
      <c r="CO7" s="39">
        <v>58.51</v>
      </c>
      <c r="CP7" s="39">
        <v>55.08</v>
      </c>
      <c r="CQ7" s="39">
        <v>60.66</v>
      </c>
      <c r="CR7" s="39">
        <v>57.55</v>
      </c>
      <c r="CS7" s="39">
        <v>57.43</v>
      </c>
      <c r="CT7" s="39">
        <v>57.29</v>
      </c>
      <c r="CU7" s="39">
        <v>55.9</v>
      </c>
      <c r="CV7" s="39">
        <v>56.28</v>
      </c>
      <c r="CW7" s="39">
        <v>67.010000000000005</v>
      </c>
      <c r="CX7" s="39">
        <v>69.87</v>
      </c>
      <c r="CY7" s="39">
        <v>63.76</v>
      </c>
      <c r="CZ7" s="39">
        <v>68.03</v>
      </c>
      <c r="DA7" s="39">
        <v>71.16</v>
      </c>
      <c r="DB7" s="39">
        <v>77.319999999999993</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1.19</v>
      </c>
      <c r="EE7" s="39">
        <v>0.36</v>
      </c>
      <c r="EF7" s="39">
        <v>1.39</v>
      </c>
      <c r="EG7" s="39">
        <v>0.3</v>
      </c>
      <c r="EH7" s="39">
        <v>0.62</v>
      </c>
      <c r="EI7" s="39">
        <v>0.69</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下水道課（o-gesui04）</cp:lastModifiedBy>
  <cp:lastPrinted>2018-02-07T01:36:08Z</cp:lastPrinted>
  <dcterms:created xsi:type="dcterms:W3CDTF">2017-12-25T01:45:52Z</dcterms:created>
  <dcterms:modified xsi:type="dcterms:W3CDTF">2018-03-01T09:41:25Z</dcterms:modified>
  <cp:category/>
</cp:coreProperties>
</file>