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15" windowHeight="7455" tabRatio="788" activeTab="8"/>
  </bookViews>
  <sheets>
    <sheet name="解説" sheetId="1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7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まとめ!$A$1:$P$48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53" i="17" l="1"/>
  <c r="F53" i="17"/>
  <c r="E53" i="17"/>
  <c r="E52" i="17" s="1"/>
  <c r="E49" i="17" s="1"/>
  <c r="E57" i="17" s="1"/>
  <c r="D53" i="17"/>
  <c r="C53" i="17"/>
  <c r="C52" i="17" s="1"/>
  <c r="C49" i="17" s="1"/>
  <c r="C57" i="17" s="1"/>
  <c r="D52" i="17"/>
  <c r="D49" i="17" s="1"/>
  <c r="D57" i="17" s="1"/>
  <c r="G49" i="17"/>
  <c r="F49" i="17"/>
  <c r="F57" i="17" s="1"/>
  <c r="G57" i="17" l="1"/>
  <c r="G51" i="12" l="1"/>
  <c r="F52" i="16" l="1"/>
  <c r="G53" i="14" l="1"/>
  <c r="G50" i="14" s="1"/>
  <c r="F53" i="14"/>
  <c r="F50" i="14" s="1"/>
  <c r="E53" i="14"/>
  <c r="E50" i="14" s="1"/>
  <c r="D53" i="14"/>
  <c r="D50" i="14" s="1"/>
  <c r="C53" i="14"/>
  <c r="C50" i="14" s="1"/>
  <c r="C52" i="13" l="1"/>
  <c r="C49" i="13" s="1"/>
  <c r="D52" i="13"/>
  <c r="D49" i="13" s="1"/>
  <c r="E52" i="13"/>
  <c r="E49" i="13" s="1"/>
  <c r="F52" i="13"/>
  <c r="F49" i="13" s="1"/>
  <c r="G52" i="13"/>
  <c r="G49" i="13" s="1"/>
  <c r="F61" i="16" l="1"/>
  <c r="F51" i="16" s="1"/>
  <c r="F49" i="16" s="1"/>
  <c r="F56" i="16" s="1"/>
  <c r="C52" i="16"/>
  <c r="C61" i="16" s="1"/>
  <c r="C51" i="16" s="1"/>
  <c r="D52" i="16"/>
  <c r="D61" i="16" s="1"/>
  <c r="D51" i="16" s="1"/>
  <c r="E52" i="16"/>
  <c r="E61" i="16" s="1"/>
  <c r="E51" i="16" s="1"/>
  <c r="E49" i="16" s="1"/>
  <c r="E56" i="16" s="1"/>
  <c r="G52" i="16"/>
  <c r="C52" i="15"/>
  <c r="C57" i="15" s="1"/>
  <c r="D52" i="15"/>
  <c r="D57" i="15" s="1"/>
  <c r="E52" i="15"/>
  <c r="E57" i="15" s="1"/>
  <c r="F52" i="15"/>
  <c r="F57" i="15" s="1"/>
  <c r="G52" i="15"/>
  <c r="G57" i="15" s="1"/>
  <c r="C54" i="14"/>
  <c r="G54" i="14"/>
  <c r="F54" i="14"/>
  <c r="E54" i="14"/>
  <c r="D54" i="14"/>
  <c r="C51" i="10"/>
  <c r="D51" i="10"/>
  <c r="E51" i="10"/>
  <c r="F51" i="10"/>
  <c r="G51" i="10"/>
  <c r="C51" i="12"/>
  <c r="D51" i="12"/>
  <c r="E51" i="12"/>
  <c r="F51" i="12"/>
  <c r="G54" i="13"/>
  <c r="C54" i="13"/>
  <c r="D54" i="13"/>
  <c r="E54" i="13"/>
  <c r="F54" i="13"/>
  <c r="G62" i="16" l="1"/>
  <c r="D49" i="16"/>
  <c r="D56" i="16" s="1"/>
  <c r="D62" i="16"/>
  <c r="F62" i="16"/>
  <c r="E62" i="16"/>
  <c r="C62" i="16"/>
  <c r="C49" i="16"/>
  <c r="C56" i="16" s="1"/>
  <c r="G49" i="16"/>
  <c r="G56" i="16"/>
  <c r="G59" i="16"/>
  <c r="G61" i="16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<sst xmlns="http://schemas.openxmlformats.org/spreadsheetml/2006/main" count="210" uniqueCount="137">
  <si>
    <t>②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</si>
  <si>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</si>
  <si>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</si>
  <si>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</si>
  <si>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</si>
  <si>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</si>
  <si>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①</t>
    <phoneticPr fontId="2"/>
  </si>
  <si>
    <t>１－</t>
    <phoneticPr fontId="2"/>
  </si>
  <si>
    <t>２－</t>
    <phoneticPr fontId="2"/>
  </si>
  <si>
    <t>①</t>
    <phoneticPr fontId="2"/>
  </si>
  <si>
    <t>②</t>
    <phoneticPr fontId="2"/>
  </si>
  <si>
    <t>③</t>
    <phoneticPr fontId="2"/>
  </si>
  <si>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</si>
  <si>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</si>
  <si>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</si>
  <si>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</si>
  <si>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</si>
  <si>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</si>
  <si>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</si>
  <si>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</si>
  <si>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</si>
  <si>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</si>
  <si>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</si>
  <si>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</si>
  <si>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</si>
  <si>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</si>
  <si>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</si>
  <si>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</si>
  <si>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</si>
  <si>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</si>
  <si>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</si>
  <si>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</si>
  <si>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</si>
  <si>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</si>
  <si>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</si>
  <si>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</si>
  <si>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</si>
  <si>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</si>
  <si>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</si>
  <si>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</si>
  <si>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</si>
  <si>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</si>
  <si>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×</t>
    <phoneticPr fontId="2"/>
  </si>
  <si>
    <t>③</t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</si>
  <si>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</si>
  <si>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</si>
  <si>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</si>
  <si>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</si>
  <si>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</si>
  <si>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</si>
  <si>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</si>
  <si>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</si>
  <si>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</si>
  <si>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</si>
  <si>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</si>
  <si>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</si>
  <si>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</si>
  <si>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</si>
  <si>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</si>
  <si>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</si>
  <si>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</si>
  <si>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</si>
  <si>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</si>
  <si>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</si>
  <si>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</si>
  <si>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</si>
  <si>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</si>
  <si>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</si>
  <si>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</si>
  <si>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</si>
  <si>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</si>
  <si>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</si>
  <si>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</si>
  <si>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</si>
  <si>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</si>
  <si>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</si>
  <si>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</si>
  <si>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</si>
  <si>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</si>
  <si>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</si>
  <si>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</si>
  <si>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</si>
  <si>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</si>
  <si>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</si>
  <si>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</si>
  <si>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</si>
  <si>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</si>
  <si>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</si>
  <si>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</si>
  <si>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</si>
  <si>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</si>
  <si>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</si>
  <si>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</si>
  <si>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</si>
  <si>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</si>
  <si>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</si>
  <si>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</si>
  <si>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</si>
  <si>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</si>
  <si>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</si>
  <si>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</si>
  <si>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</si>
  <si>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</si>
  <si>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</si>
  <si>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</si>
  <si>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</si>
  <si>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</si>
  <si>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</si>
  <si>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</si>
  <si>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</si>
  <si>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公共下水道</t>
    <rPh sb="0" eb="2">
      <t>コウキョウ</t>
    </rPh>
    <rPh sb="2" eb="5">
      <t>ゲスイドウ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</si>
  <si>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</si>
  <si>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</si>
  <si>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</si>
  <si>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</si>
  <si>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</si>
  <si>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</si>
  <si>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</si>
  <si>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</si>
  <si>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</si>
  <si>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</si>
  <si>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</si>
  <si>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</si>
  <si>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</si>
  <si>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</si>
  <si>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</si>
  <si>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H28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</si>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</sst>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2" xfId="1" applyFont="1" applyBorder="1" applyAlignment="1">
      <alignment vertical="center"/>
    </xf>
    <xf numFmtId="38" fontId="0" fillId="0" borderId="62" xfId="1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0" fillId="0" borderId="63" xfId="1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25" xfId="0" applyBorder="1">
      <alignment vertical="center"/>
    </xf>
    <xf numFmtId="40" fontId="0" fillId="0" borderId="0" xfId="0" applyNumberFormat="1" applyBorder="1">
      <alignment vertical="center"/>
    </xf>
    <xf numFmtId="0" fontId="15" fillId="0" borderId="0" xfId="0" applyFont="1" applyFill="1" applyBorder="1" applyAlignment="1">
      <alignment vertical="center"/>
    </xf>
    <xf numFmtId="38" fontId="14" fillId="0" borderId="12" xfId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0" fillId="6" borderId="0" xfId="0" applyFill="1">
      <alignment vertical="center"/>
    </xf>
    <xf numFmtId="0" fontId="9" fillId="6" borderId="0" xfId="0" applyFont="1" applyFill="1">
      <alignment vertical="center"/>
    </xf>
    <xf numFmtId="0" fontId="0" fillId="7" borderId="0" xfId="0" applyFill="1">
      <alignment vertical="center"/>
    </xf>
    <xf numFmtId="0" fontId="9" fillId="7" borderId="0" xfId="0" applyFont="1" applyFill="1">
      <alignment vertical="center"/>
    </xf>
    <xf numFmtId="0" fontId="0" fillId="8" borderId="0" xfId="0" applyFill="1">
      <alignment vertical="center"/>
    </xf>
    <xf numFmtId="0" fontId="9" fillId="8" borderId="0" xfId="0" applyFont="1" applyFill="1">
      <alignment vertical="center"/>
    </xf>
    <xf numFmtId="0" fontId="0" fillId="9" borderId="0" xfId="0" applyFill="1">
      <alignment vertical="center"/>
    </xf>
    <xf numFmtId="38" fontId="0" fillId="0" borderId="73" xfId="1" applyFont="1" applyBorder="1">
      <alignment vertical="center"/>
    </xf>
    <xf numFmtId="0" fontId="0" fillId="10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6" fillId="0" borderId="72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70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71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1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126841</c:v>
                </c:pt>
                <c:pt idx="1">
                  <c:v>152244</c:v>
                </c:pt>
                <c:pt idx="2">
                  <c:v>177760</c:v>
                </c:pt>
                <c:pt idx="3">
                  <c:v>177678</c:v>
                </c:pt>
                <c:pt idx="4">
                  <c:v>186502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15159</c:v>
                </c:pt>
                <c:pt idx="1">
                  <c:v>19844</c:v>
                </c:pt>
                <c:pt idx="2">
                  <c:v>26995</c:v>
                </c:pt>
                <c:pt idx="3">
                  <c:v>33221</c:v>
                </c:pt>
                <c:pt idx="4">
                  <c:v>37468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142000</c:v>
                </c:pt>
                <c:pt idx="1">
                  <c:v>172088</c:v>
                </c:pt>
                <c:pt idx="2">
                  <c:v>204755</c:v>
                </c:pt>
                <c:pt idx="3">
                  <c:v>210899</c:v>
                </c:pt>
                <c:pt idx="4">
                  <c:v>223970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641600"/>
        <c:axId val="119643520"/>
      </c:barChart>
      <c:catAx>
        <c:axId val="11964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643520"/>
        <c:crosses val="autoZero"/>
        <c:auto val="1"/>
        <c:lblAlgn val="ctr"/>
        <c:lblOffset val="100"/>
        <c:noMultiLvlLbl val="0"/>
      </c:catAx>
      <c:valAx>
        <c:axId val="119643520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30892508149759"/>
              <c:y val="5.20678506681155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64160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90948</c:v>
                </c:pt>
                <c:pt idx="1">
                  <c:v>134925</c:v>
                </c:pt>
                <c:pt idx="2">
                  <c:v>173378</c:v>
                </c:pt>
                <c:pt idx="3">
                  <c:v>182573</c:v>
                </c:pt>
                <c:pt idx="4">
                  <c:v>208572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46672</c:v>
                </c:pt>
                <c:pt idx="1">
                  <c:v>48212</c:v>
                </c:pt>
                <c:pt idx="2">
                  <c:v>49227</c:v>
                </c:pt>
                <c:pt idx="3">
                  <c:v>49119</c:v>
                </c:pt>
                <c:pt idx="4">
                  <c:v>47150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40759</c:v>
                </c:pt>
                <c:pt idx="1">
                  <c:v>42921</c:v>
                </c:pt>
                <c:pt idx="2">
                  <c:v>51501</c:v>
                </c:pt>
                <c:pt idx="3">
                  <c:v>52236</c:v>
                </c:pt>
                <c:pt idx="4">
                  <c:v>51677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178379</c:v>
                </c:pt>
                <c:pt idx="1">
                  <c:v>226058</c:v>
                </c:pt>
                <c:pt idx="2">
                  <c:v>274106</c:v>
                </c:pt>
                <c:pt idx="3">
                  <c:v>283928</c:v>
                </c:pt>
                <c:pt idx="4">
                  <c:v>307399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8448"/>
        <c:axId val="133930368"/>
      </c:barChart>
      <c:catAx>
        <c:axId val="1339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930368"/>
        <c:crosses val="autoZero"/>
        <c:auto val="1"/>
        <c:lblAlgn val="ctr"/>
        <c:lblOffset val="100"/>
        <c:noMultiLvlLbl val="0"/>
      </c:catAx>
      <c:valAx>
        <c:axId val="133930368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63920207992338"/>
              <c:y val="5.34082190775104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92844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142000</c:v>
                </c:pt>
                <c:pt idx="1">
                  <c:v>172088</c:v>
                </c:pt>
                <c:pt idx="2">
                  <c:v>204755</c:v>
                </c:pt>
                <c:pt idx="3">
                  <c:v>210899</c:v>
                </c:pt>
                <c:pt idx="4">
                  <c:v>223970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178379</c:v>
                </c:pt>
                <c:pt idx="1">
                  <c:v>226058</c:v>
                </c:pt>
                <c:pt idx="2">
                  <c:v>274106</c:v>
                </c:pt>
                <c:pt idx="3">
                  <c:v>283928</c:v>
                </c:pt>
                <c:pt idx="4">
                  <c:v>307399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70976"/>
        <c:axId val="13867763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79.60578319196766</c:v>
                </c:pt>
                <c:pt idx="1">
                  <c:v>76.12559608596024</c:v>
                </c:pt>
                <c:pt idx="2">
                  <c:v>74.699203957593056</c:v>
                </c:pt>
                <c:pt idx="3">
                  <c:v>74.279042574173744</c:v>
                </c:pt>
                <c:pt idx="4">
                  <c:v>72.859703512373173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50016"/>
        <c:axId val="167389824"/>
      </c:lineChart>
      <c:catAx>
        <c:axId val="16747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8677632"/>
        <c:crosses val="autoZero"/>
        <c:auto val="1"/>
        <c:lblAlgn val="ctr"/>
        <c:lblOffset val="100"/>
        <c:noMultiLvlLbl val="0"/>
      </c:catAx>
      <c:valAx>
        <c:axId val="138677632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232760650144764"/>
              <c:y val="3.80403602762175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70976"/>
        <c:crosses val="autoZero"/>
        <c:crossBetween val="between"/>
        <c:majorUnit val="100000"/>
      </c:valAx>
      <c:valAx>
        <c:axId val="167389824"/>
        <c:scaling>
          <c:orientation val="minMax"/>
          <c:max val="10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70550016"/>
        <c:crosses val="max"/>
        <c:crossBetween val="between"/>
        <c:majorUnit val="10"/>
      </c:valAx>
      <c:catAx>
        <c:axId val="17055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3898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841004</c:v>
                </c:pt>
                <c:pt idx="1">
                  <c:v>993674</c:v>
                </c:pt>
                <c:pt idx="2">
                  <c:v>1115635</c:v>
                </c:pt>
                <c:pt idx="3">
                  <c:v>1160388</c:v>
                </c:pt>
                <c:pt idx="4">
                  <c:v>1222741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3194685</c:v>
                </c:pt>
                <c:pt idx="1">
                  <c:v>3387161</c:v>
                </c:pt>
                <c:pt idx="2">
                  <c:v>3510883</c:v>
                </c:pt>
                <c:pt idx="3">
                  <c:v>3692110</c:v>
                </c:pt>
                <c:pt idx="4">
                  <c:v>3750738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2353681</c:v>
                </c:pt>
                <c:pt idx="1">
                  <c:v>2393487</c:v>
                </c:pt>
                <c:pt idx="2">
                  <c:v>2395248</c:v>
                </c:pt>
                <c:pt idx="3">
                  <c:v>2531722</c:v>
                </c:pt>
                <c:pt idx="4">
                  <c:v>2527997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40736"/>
        <c:axId val="194372736"/>
      </c:barChart>
      <c:catAx>
        <c:axId val="19274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72736"/>
        <c:crosses val="autoZero"/>
        <c:auto val="1"/>
        <c:lblAlgn val="ctr"/>
        <c:lblOffset val="100"/>
        <c:noMultiLvlLbl val="0"/>
      </c:catAx>
      <c:valAx>
        <c:axId val="194372736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275122299853363"/>
              <c:y val="4.12966234718320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2740736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49536"/>
        <c:axId val="198673152"/>
      </c:barChart>
      <c:catAx>
        <c:axId val="1960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673152"/>
        <c:crosses val="autoZero"/>
        <c:auto val="1"/>
        <c:lblAlgn val="ctr"/>
        <c:lblOffset val="100"/>
        <c:noMultiLvlLbl val="0"/>
      </c:catAx>
      <c:valAx>
        <c:axId val="198673152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8271832218155828"/>
              <c:y val="4.379588597936885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6049536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841004</c:v>
                </c:pt>
                <c:pt idx="1">
                  <c:v>993674</c:v>
                </c:pt>
                <c:pt idx="2">
                  <c:v>1115635</c:v>
                </c:pt>
                <c:pt idx="3">
                  <c:v>1160388</c:v>
                </c:pt>
                <c:pt idx="4">
                  <c:v>1222741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77760"/>
        <c:axId val="210680064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5563.6676369409897</c:v>
                </c:pt>
                <c:pt idx="1">
                  <c:v>5035.3400222965438</c:v>
                </c:pt>
                <c:pt idx="2">
                  <c:v>4135.8109360519002</c:v>
                </c:pt>
                <c:pt idx="3">
                  <c:v>3500.8387135702646</c:v>
                </c:pt>
                <c:pt idx="4">
                  <c:v>3279.7087066144522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1791.46</c:v>
                </c:pt>
                <c:pt idx="1">
                  <c:v>1826.49</c:v>
                </c:pt>
                <c:pt idx="2">
                  <c:v>1315.67</c:v>
                </c:pt>
                <c:pt idx="3">
                  <c:v>1824.34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22528"/>
        <c:axId val="240820608"/>
      </c:lineChart>
      <c:catAx>
        <c:axId val="21067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210680064"/>
        <c:crosses val="autoZero"/>
        <c:auto val="1"/>
        <c:lblAlgn val="ctr"/>
        <c:lblOffset val="100"/>
        <c:noMultiLvlLbl val="0"/>
      </c:catAx>
      <c:valAx>
        <c:axId val="210680064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926917262550661"/>
              <c:y val="3.649444148970669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0677760"/>
        <c:crosses val="autoZero"/>
        <c:crossBetween val="between"/>
        <c:majorUnit val="2000000"/>
      </c:valAx>
      <c:valAx>
        <c:axId val="240820608"/>
        <c:scaling>
          <c:orientation val="minMax"/>
          <c:max val="70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40822528"/>
        <c:crosses val="max"/>
        <c:crossBetween val="between"/>
        <c:majorUnit val="1500"/>
      </c:valAx>
      <c:catAx>
        <c:axId val="2408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820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41088"/>
        <c:axId val="251988608"/>
      </c:barChart>
      <c:catAx>
        <c:axId val="24844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1988608"/>
        <c:crosses val="autoZero"/>
        <c:auto val="1"/>
        <c:lblAlgn val="ctr"/>
        <c:lblOffset val="100"/>
        <c:noMultiLvlLbl val="0"/>
      </c:catAx>
      <c:valAx>
        <c:axId val="251988608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809228445500917"/>
              <c:y val="5.2009345874782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4844108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36379.200000000004</c:v>
                </c:pt>
                <c:pt idx="1">
                  <c:v>53970</c:v>
                </c:pt>
                <c:pt idx="2">
                  <c:v>69351.199999999997</c:v>
                </c:pt>
                <c:pt idx="3">
                  <c:v>73029.2</c:v>
                </c:pt>
                <c:pt idx="4">
                  <c:v>83428.800000000003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40759</c:v>
                </c:pt>
                <c:pt idx="1">
                  <c:v>42921</c:v>
                </c:pt>
                <c:pt idx="2">
                  <c:v>51501</c:v>
                </c:pt>
                <c:pt idx="3">
                  <c:v>52236</c:v>
                </c:pt>
                <c:pt idx="4">
                  <c:v>51677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191616"/>
        <c:axId val="288193536"/>
      </c:barChart>
      <c:catAx>
        <c:axId val="28819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8193536"/>
        <c:crosses val="autoZero"/>
        <c:auto val="1"/>
        <c:lblAlgn val="ctr"/>
        <c:lblOffset val="100"/>
        <c:noMultiLvlLbl val="0"/>
      </c:catAx>
      <c:valAx>
        <c:axId val="288193536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204866617821182"/>
              <c:y val="5.34082190775104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8819161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24576"/>
        <c:axId val="318426496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19.595997832461734</c:v>
                </c:pt>
                <c:pt idx="1">
                  <c:v>20.367216769359384</c:v>
                </c:pt>
                <c:pt idx="2">
                  <c:v>22.320652830482192</c:v>
                </c:pt>
                <c:pt idx="3">
                  <c:v>26.46066106149194</c:v>
                </c:pt>
                <c:pt idx="4">
                  <c:v>27.594670251018094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51.28</c:v>
                </c:pt>
                <c:pt idx="1">
                  <c:v>48</c:v>
                </c:pt>
                <c:pt idx="2">
                  <c:v>60.78</c:v>
                </c:pt>
                <c:pt idx="3">
                  <c:v>54.16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63360"/>
        <c:axId val="318461440"/>
      </c:lineChart>
      <c:catAx>
        <c:axId val="31842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18426496"/>
        <c:crosses val="autoZero"/>
        <c:auto val="1"/>
        <c:lblAlgn val="ctr"/>
        <c:lblOffset val="100"/>
        <c:noMultiLvlLbl val="0"/>
      </c:catAx>
      <c:valAx>
        <c:axId val="318426496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473262312799136"/>
              <c:y val="3.87560175667696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18424576"/>
        <c:crosses val="autoZero"/>
        <c:crossBetween val="between"/>
        <c:majorUnit val="30000"/>
      </c:valAx>
      <c:valAx>
        <c:axId val="318461440"/>
        <c:scaling>
          <c:orientation val="minMax"/>
          <c:max val="65"/>
          <c:min val="1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318463360"/>
        <c:crosses val="max"/>
        <c:crossBetween val="between"/>
        <c:majorUnit val="10"/>
      </c:valAx>
      <c:catAx>
        <c:axId val="31846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4614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36379.200000000004</c:v>
                </c:pt>
                <c:pt idx="1">
                  <c:v>53970</c:v>
                </c:pt>
                <c:pt idx="2">
                  <c:v>69351.199999999997</c:v>
                </c:pt>
                <c:pt idx="3">
                  <c:v>73029.2</c:v>
                </c:pt>
                <c:pt idx="4">
                  <c:v>83428.800000000003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40759</c:v>
                </c:pt>
                <c:pt idx="1">
                  <c:v>42921</c:v>
                </c:pt>
                <c:pt idx="2">
                  <c:v>51501</c:v>
                </c:pt>
                <c:pt idx="3">
                  <c:v>52236</c:v>
                </c:pt>
                <c:pt idx="4">
                  <c:v>51677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738880"/>
        <c:axId val="327740800"/>
      </c:barChart>
      <c:catAx>
        <c:axId val="3277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7740800"/>
        <c:crosses val="autoZero"/>
        <c:auto val="1"/>
        <c:lblAlgn val="ctr"/>
        <c:lblOffset val="100"/>
        <c:noMultiLvlLbl val="0"/>
      </c:catAx>
      <c:valAx>
        <c:axId val="327740800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552873243785706"/>
              <c:y val="5.59089819114249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2773888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85103</c:v>
                </c:pt>
                <c:pt idx="1">
                  <c:v>109838</c:v>
                </c:pt>
                <c:pt idx="2">
                  <c:v>135357</c:v>
                </c:pt>
                <c:pt idx="3">
                  <c:v>157754</c:v>
                </c:pt>
                <c:pt idx="4">
                  <c:v>192477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30784"/>
        <c:axId val="328359936"/>
      </c:barChart>
      <c:catAx>
        <c:axId val="32823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8359936"/>
        <c:crosses val="autoZero"/>
        <c:auto val="1"/>
        <c:lblAlgn val="ctr"/>
        <c:lblOffset val="100"/>
        <c:noMultiLvlLbl val="0"/>
      </c:catAx>
      <c:valAx>
        <c:axId val="32835993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28118532774472"/>
              <c:y val="6.18708759535899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28230784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85103</c:v>
                </c:pt>
                <c:pt idx="1">
                  <c:v>109838</c:v>
                </c:pt>
                <c:pt idx="2">
                  <c:v>135357</c:v>
                </c:pt>
                <c:pt idx="3">
                  <c:v>157754</c:v>
                </c:pt>
                <c:pt idx="4">
                  <c:v>192477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72608"/>
        <c:axId val="87782144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906.40987979272188</c:v>
                </c:pt>
                <c:pt idx="1">
                  <c:v>882.12640434093851</c:v>
                </c:pt>
                <c:pt idx="2">
                  <c:v>892.8404146072977</c:v>
                </c:pt>
                <c:pt idx="3">
                  <c:v>794.05403349518861</c:v>
                </c:pt>
                <c:pt idx="4">
                  <c:v>701.93217890968788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311.81</c:v>
                </c:pt>
                <c:pt idx="1">
                  <c:v>334.37</c:v>
                </c:pt>
                <c:pt idx="2">
                  <c:v>276.26</c:v>
                </c:pt>
                <c:pt idx="3">
                  <c:v>307.56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85472"/>
        <c:axId val="87783680"/>
      </c:lineChart>
      <c:catAx>
        <c:axId val="3487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7782144"/>
        <c:crosses val="autoZero"/>
        <c:auto val="1"/>
        <c:lblAlgn val="ctr"/>
        <c:lblOffset val="100"/>
        <c:noMultiLvlLbl val="0"/>
      </c:catAx>
      <c:valAx>
        <c:axId val="87782144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2504280428369846"/>
              <c:y val="3.57539024727172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48772608"/>
        <c:crosses val="autoZero"/>
        <c:crossBetween val="between"/>
        <c:majorUnit val="50000"/>
      </c:valAx>
      <c:valAx>
        <c:axId val="87783680"/>
        <c:scaling>
          <c:orientation val="minMax"/>
          <c:max val="10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87785472"/>
        <c:crosses val="max"/>
        <c:crossBetween val="between"/>
        <c:majorUnit val="200"/>
      </c:valAx>
      <c:catAx>
        <c:axId val="877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836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232</c:v>
                </c:pt>
                <c:pt idx="1">
                  <c:v>310</c:v>
                </c:pt>
                <c:pt idx="2">
                  <c:v>418</c:v>
                </c:pt>
                <c:pt idx="3">
                  <c:v>418</c:v>
                </c:pt>
                <c:pt idx="4">
                  <c:v>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23872"/>
        <c:axId val="119025664"/>
      </c:barChart>
      <c:catAx>
        <c:axId val="11902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025664"/>
        <c:crosses val="autoZero"/>
        <c:auto val="1"/>
        <c:lblAlgn val="ctr"/>
        <c:lblOffset val="100"/>
        <c:noMultiLvlLbl val="0"/>
      </c:catAx>
      <c:valAx>
        <c:axId val="119025664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5791435964"/>
              <c:y val="5.416934343451720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2387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35392"/>
        <c:axId val="119036928"/>
      </c:barChart>
      <c:catAx>
        <c:axId val="11903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036928"/>
        <c:crosses val="autoZero"/>
        <c:auto val="1"/>
        <c:lblAlgn val="ctr"/>
        <c:lblOffset val="100"/>
        <c:noMultiLvlLbl val="0"/>
      </c:catAx>
      <c:valAx>
        <c:axId val="11903692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254809325304929E-2"/>
              <c:y val="5.08015723386689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3539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232</c:v>
                </c:pt>
                <c:pt idx="1">
                  <c:v>310</c:v>
                </c:pt>
                <c:pt idx="2">
                  <c:v>418</c:v>
                </c:pt>
                <c:pt idx="3">
                  <c:v>418</c:v>
                </c:pt>
                <c:pt idx="4">
                  <c:v>534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62528"/>
        <c:axId val="119064448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10.790697674418604</c:v>
                </c:pt>
                <c:pt idx="1">
                  <c:v>14.418604651162791</c:v>
                </c:pt>
                <c:pt idx="2">
                  <c:v>19.441860465116278</c:v>
                </c:pt>
                <c:pt idx="3">
                  <c:v>19.441860465116278</c:v>
                </c:pt>
                <c:pt idx="4">
                  <c:v>24.837209302325579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41.95</c:v>
                </c:pt>
                <c:pt idx="1">
                  <c:v>40.71</c:v>
                </c:pt>
                <c:pt idx="2">
                  <c:v>41.63</c:v>
                </c:pt>
                <c:pt idx="3">
                  <c:v>39.869999999999997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68160"/>
        <c:axId val="119066624"/>
      </c:lineChart>
      <c:catAx>
        <c:axId val="1190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9064448"/>
        <c:crosses val="autoZero"/>
        <c:auto val="1"/>
        <c:lblAlgn val="ctr"/>
        <c:lblOffset val="100"/>
        <c:noMultiLvlLbl val="0"/>
      </c:catAx>
      <c:valAx>
        <c:axId val="11906444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6993289086226473"/>
              <c:y val="4.031633976787384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62528"/>
        <c:crosses val="autoZero"/>
        <c:crossBetween val="between"/>
        <c:majorUnit val="500"/>
      </c:valAx>
      <c:valAx>
        <c:axId val="119066624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068160"/>
        <c:crosses val="max"/>
        <c:crossBetween val="between"/>
        <c:majorUnit val="10"/>
      </c:valAx>
      <c:catAx>
        <c:axId val="11906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666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1064</c:v>
                </c:pt>
                <c:pt idx="1">
                  <c:v>1483</c:v>
                </c:pt>
                <c:pt idx="2">
                  <c:v>1783</c:v>
                </c:pt>
                <c:pt idx="3">
                  <c:v>1976</c:v>
                </c:pt>
                <c:pt idx="4">
                  <c:v>2125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53344"/>
        <c:axId val="119354880"/>
      </c:barChart>
      <c:catAx>
        <c:axId val="1193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354880"/>
        <c:crosses val="autoZero"/>
        <c:auto val="1"/>
        <c:lblAlgn val="ctr"/>
        <c:lblOffset val="100"/>
        <c:noMultiLvlLbl val="0"/>
      </c:catAx>
      <c:valAx>
        <c:axId val="11935488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302152601949492"/>
              <c:y val="5.29707706709403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35334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2640</c:v>
                </c:pt>
                <c:pt idx="1">
                  <c:v>3452</c:v>
                </c:pt>
                <c:pt idx="2">
                  <c:v>3858</c:v>
                </c:pt>
                <c:pt idx="3">
                  <c:v>4188</c:v>
                </c:pt>
                <c:pt idx="4">
                  <c:v>4233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68704"/>
        <c:axId val="119603968"/>
      </c:barChart>
      <c:catAx>
        <c:axId val="1193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603968"/>
        <c:crosses val="autoZero"/>
        <c:auto val="1"/>
        <c:lblAlgn val="ctr"/>
        <c:lblOffset val="100"/>
        <c:noMultiLvlLbl val="0"/>
      </c:catAx>
      <c:valAx>
        <c:axId val="119603968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3527322707756961"/>
              <c:y val="5.871175939073189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36870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1064</c:v>
                </c:pt>
                <c:pt idx="1">
                  <c:v>1483</c:v>
                </c:pt>
                <c:pt idx="2">
                  <c:v>1783</c:v>
                </c:pt>
                <c:pt idx="3">
                  <c:v>1976</c:v>
                </c:pt>
                <c:pt idx="4">
                  <c:v>2125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2640</c:v>
                </c:pt>
                <c:pt idx="1">
                  <c:v>3452</c:v>
                </c:pt>
                <c:pt idx="2">
                  <c:v>3858</c:v>
                </c:pt>
                <c:pt idx="3">
                  <c:v>4188</c:v>
                </c:pt>
                <c:pt idx="4">
                  <c:v>4233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21120"/>
        <c:axId val="119623040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40.303030303030305</c:v>
                </c:pt>
                <c:pt idx="1">
                  <c:v>42.960602549246815</c:v>
                </c:pt>
                <c:pt idx="2">
                  <c:v>46.215655780196997</c:v>
                </c:pt>
                <c:pt idx="3">
                  <c:v>47.182425978987588</c:v>
                </c:pt>
                <c:pt idx="4">
                  <c:v>50.200803212851412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64.459999999999994</c:v>
                </c:pt>
                <c:pt idx="1">
                  <c:v>63.45</c:v>
                </c:pt>
                <c:pt idx="2">
                  <c:v>66.33</c:v>
                </c:pt>
                <c:pt idx="3">
                  <c:v>61.37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34944"/>
        <c:axId val="119633408"/>
      </c:lineChart>
      <c:catAx>
        <c:axId val="119621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623040"/>
        <c:crosses val="autoZero"/>
        <c:auto val="1"/>
        <c:lblAlgn val="ctr"/>
        <c:lblOffset val="100"/>
        <c:noMultiLvlLbl val="0"/>
      </c:catAx>
      <c:valAx>
        <c:axId val="11962304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6921481645780193"/>
              <c:y val="3.808381682552838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621120"/>
        <c:crosses val="autoZero"/>
        <c:crossBetween val="between"/>
        <c:majorUnit val="1500"/>
      </c:valAx>
      <c:valAx>
        <c:axId val="119633408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634944"/>
        <c:crosses val="max"/>
        <c:crossBetween val="between"/>
        <c:majorUnit val="15"/>
      </c:valAx>
      <c:catAx>
        <c:axId val="11963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6334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033664"/>
        <c:axId val="120035200"/>
      </c:barChart>
      <c:catAx>
        <c:axId val="120033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035200"/>
        <c:crosses val="autoZero"/>
        <c:auto val="1"/>
        <c:lblAlgn val="ctr"/>
        <c:lblOffset val="100"/>
        <c:noMultiLvlLbl val="0"/>
      </c:catAx>
      <c:valAx>
        <c:axId val="1200352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033664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047872"/>
        <c:axId val="120053760"/>
      </c:barChart>
      <c:catAx>
        <c:axId val="1200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053760"/>
        <c:crosses val="autoZero"/>
        <c:auto val="1"/>
        <c:lblAlgn val="ctr"/>
        <c:lblOffset val="100"/>
        <c:noMultiLvlLbl val="0"/>
      </c:catAx>
      <c:valAx>
        <c:axId val="12005376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047872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19488"/>
        <c:axId val="121121408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0.14000000000000001</c:v>
                </c:pt>
                <c:pt idx="1">
                  <c:v>0</c:v>
                </c:pt>
                <c:pt idx="2">
                  <c:v>0.16</c:v>
                </c:pt>
                <c:pt idx="3">
                  <c:v>0.2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25120"/>
        <c:axId val="121123584"/>
      </c:lineChart>
      <c:catAx>
        <c:axId val="12111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121408"/>
        <c:crosses val="autoZero"/>
        <c:auto val="1"/>
        <c:lblAlgn val="ctr"/>
        <c:lblOffset val="100"/>
        <c:noMultiLvlLbl val="0"/>
      </c:catAx>
      <c:valAx>
        <c:axId val="1211214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423714095207351"/>
              <c:y val="3.217933263228090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119488"/>
        <c:crosses val="autoZero"/>
        <c:crossBetween val="between"/>
        <c:majorUnit val="20"/>
      </c:valAx>
      <c:valAx>
        <c:axId val="121123584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125120"/>
        <c:crosses val="max"/>
        <c:crossBetween val="between"/>
        <c:majorUnit val="0.5"/>
      </c:valAx>
      <c:catAx>
        <c:axId val="12112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1123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10919817717916"/>
          <c:y val="0.14186958186514659"/>
          <c:w val="0.75598124807027778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77312"/>
        <c:axId val="123279232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19.595997832461734</c:v>
                </c:pt>
                <c:pt idx="1">
                  <c:v>20.367216769359384</c:v>
                </c:pt>
                <c:pt idx="2">
                  <c:v>22.320652830482192</c:v>
                </c:pt>
                <c:pt idx="3">
                  <c:v>26.46066106149194</c:v>
                </c:pt>
                <c:pt idx="4">
                  <c:v>27.594670251018094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51.28</c:v>
                </c:pt>
                <c:pt idx="1">
                  <c:v>48</c:v>
                </c:pt>
                <c:pt idx="2">
                  <c:v>60.78</c:v>
                </c:pt>
                <c:pt idx="3">
                  <c:v>54.16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87040"/>
        <c:axId val="123285504"/>
      </c:lineChart>
      <c:catAx>
        <c:axId val="12327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23279232"/>
        <c:crosses val="autoZero"/>
        <c:auto val="1"/>
        <c:lblAlgn val="ctr"/>
        <c:lblOffset val="100"/>
        <c:noMultiLvlLbl val="0"/>
      </c:catAx>
      <c:valAx>
        <c:axId val="123279232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39958935134695"/>
              <c:y val="6.19287590542355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277312"/>
        <c:crosses val="autoZero"/>
        <c:crossBetween val="between"/>
        <c:majorUnit val="30000"/>
      </c:valAx>
      <c:valAx>
        <c:axId val="123285504"/>
        <c:scaling>
          <c:orientation val="minMax"/>
          <c:max val="65"/>
          <c:min val="1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287040"/>
        <c:crosses val="max"/>
        <c:crossBetween val="between"/>
        <c:majorUnit val="10"/>
      </c:valAx>
      <c:catAx>
        <c:axId val="12328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855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36700441572382"/>
          <c:y val="0.14186958186514659"/>
          <c:w val="0.78446259260907247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1064</c:v>
                </c:pt>
                <c:pt idx="1">
                  <c:v>1483</c:v>
                </c:pt>
                <c:pt idx="2">
                  <c:v>1783</c:v>
                </c:pt>
                <c:pt idx="3">
                  <c:v>1976</c:v>
                </c:pt>
                <c:pt idx="4">
                  <c:v>2125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2640</c:v>
                </c:pt>
                <c:pt idx="1">
                  <c:v>3452</c:v>
                </c:pt>
                <c:pt idx="2">
                  <c:v>3858</c:v>
                </c:pt>
                <c:pt idx="3">
                  <c:v>4188</c:v>
                </c:pt>
                <c:pt idx="4">
                  <c:v>4233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23520"/>
        <c:axId val="123325440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40.303030303030305</c:v>
                </c:pt>
                <c:pt idx="1">
                  <c:v>42.960602549246815</c:v>
                </c:pt>
                <c:pt idx="2">
                  <c:v>46.215655780196997</c:v>
                </c:pt>
                <c:pt idx="3">
                  <c:v>47.182425978987588</c:v>
                </c:pt>
                <c:pt idx="4">
                  <c:v>50.200803212851412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64.459999999999994</c:v>
                </c:pt>
                <c:pt idx="1">
                  <c:v>63.45</c:v>
                </c:pt>
                <c:pt idx="2">
                  <c:v>66.33</c:v>
                </c:pt>
                <c:pt idx="3">
                  <c:v>61.37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9152"/>
        <c:axId val="123327616"/>
      </c:lineChart>
      <c:catAx>
        <c:axId val="12332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325440"/>
        <c:crosses val="autoZero"/>
        <c:auto val="1"/>
        <c:lblAlgn val="ctr"/>
        <c:lblOffset val="100"/>
        <c:noMultiLvlLbl val="0"/>
      </c:catAx>
      <c:valAx>
        <c:axId val="12332544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0593154430156378"/>
              <c:y val="4.70571720251500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323520"/>
        <c:crosses val="autoZero"/>
        <c:crossBetween val="between"/>
        <c:majorUnit val="1500"/>
      </c:valAx>
      <c:valAx>
        <c:axId val="123327616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329152"/>
        <c:crosses val="max"/>
        <c:crossBetween val="between"/>
        <c:majorUnit val="15"/>
      </c:valAx>
      <c:catAx>
        <c:axId val="12332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3276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12480978962035"/>
          <c:y val="0.14186958186514659"/>
          <c:w val="0.79518626807802584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232</c:v>
                </c:pt>
                <c:pt idx="1">
                  <c:v>310</c:v>
                </c:pt>
                <c:pt idx="2">
                  <c:v>418</c:v>
                </c:pt>
                <c:pt idx="3">
                  <c:v>418</c:v>
                </c:pt>
                <c:pt idx="4">
                  <c:v>534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72128"/>
        <c:axId val="123474304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10.790697674418604</c:v>
                </c:pt>
                <c:pt idx="1">
                  <c:v>14.418604651162791</c:v>
                </c:pt>
                <c:pt idx="2">
                  <c:v>19.441860465116278</c:v>
                </c:pt>
                <c:pt idx="3">
                  <c:v>19.441860465116278</c:v>
                </c:pt>
                <c:pt idx="4">
                  <c:v>24.837209302325579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41.95</c:v>
                </c:pt>
                <c:pt idx="1">
                  <c:v>40.71</c:v>
                </c:pt>
                <c:pt idx="2">
                  <c:v>41.63</c:v>
                </c:pt>
                <c:pt idx="3">
                  <c:v>39.869999999999997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78016"/>
        <c:axId val="123476224"/>
      </c:lineChart>
      <c:catAx>
        <c:axId val="12347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23474304"/>
        <c:crosses val="autoZero"/>
        <c:auto val="1"/>
        <c:lblAlgn val="ctr"/>
        <c:lblOffset val="100"/>
        <c:noMultiLvlLbl val="0"/>
      </c:catAx>
      <c:valAx>
        <c:axId val="123474304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9.090448204134044E-2"/>
              <c:y val="4.70571720251500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472128"/>
        <c:crosses val="autoZero"/>
        <c:crossBetween val="between"/>
        <c:majorUnit val="500"/>
      </c:valAx>
      <c:valAx>
        <c:axId val="123476224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478016"/>
        <c:crosses val="max"/>
        <c:crossBetween val="between"/>
        <c:majorUnit val="10"/>
      </c:valAx>
      <c:catAx>
        <c:axId val="12347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47622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03938739668962"/>
          <c:y val="0.14186958186514659"/>
          <c:w val="0.72720046136239191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77138.200000000012</c:v>
                </c:pt>
                <c:pt idx="1">
                  <c:v>96891</c:v>
                </c:pt>
                <c:pt idx="2">
                  <c:v>120852.2</c:v>
                </c:pt>
                <c:pt idx="3">
                  <c:v>125265.2</c:v>
                </c:pt>
                <c:pt idx="4">
                  <c:v>135105.79999999999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85103</c:v>
                </c:pt>
                <c:pt idx="1">
                  <c:v>109838</c:v>
                </c:pt>
                <c:pt idx="2">
                  <c:v>135357</c:v>
                </c:pt>
                <c:pt idx="3">
                  <c:v>157754</c:v>
                </c:pt>
                <c:pt idx="4">
                  <c:v>192477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93760"/>
        <c:axId val="123495936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906.40987979272188</c:v>
                </c:pt>
                <c:pt idx="1">
                  <c:v>882.12640434093851</c:v>
                </c:pt>
                <c:pt idx="2">
                  <c:v>892.8404146072977</c:v>
                </c:pt>
                <c:pt idx="3">
                  <c:v>794.05403349518861</c:v>
                </c:pt>
                <c:pt idx="4">
                  <c:v>701.93217890968788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311.81</c:v>
                </c:pt>
                <c:pt idx="1">
                  <c:v>334.37</c:v>
                </c:pt>
                <c:pt idx="2">
                  <c:v>276.26</c:v>
                </c:pt>
                <c:pt idx="3">
                  <c:v>307.56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99648"/>
        <c:axId val="123497856"/>
      </c:lineChart>
      <c:catAx>
        <c:axId val="12349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23495936"/>
        <c:crosses val="autoZero"/>
        <c:auto val="1"/>
        <c:lblAlgn val="ctr"/>
        <c:lblOffset val="100"/>
        <c:noMultiLvlLbl val="0"/>
      </c:catAx>
      <c:valAx>
        <c:axId val="12349593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493760"/>
        <c:crosses val="autoZero"/>
        <c:crossBetween val="between"/>
        <c:majorUnit val="50000"/>
      </c:valAx>
      <c:valAx>
        <c:axId val="123497856"/>
        <c:scaling>
          <c:orientation val="minMax"/>
          <c:max val="10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23499648"/>
        <c:crosses val="max"/>
        <c:crossBetween val="between"/>
        <c:majorUnit val="200"/>
      </c:valAx>
      <c:catAx>
        <c:axId val="1234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49785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70299681598361"/>
          <c:y val="0.13018380760476586"/>
          <c:w val="0.75526474547756273"/>
          <c:h val="0.67403059077586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841004</c:v>
                </c:pt>
                <c:pt idx="1">
                  <c:v>993674</c:v>
                </c:pt>
                <c:pt idx="2">
                  <c:v>1115635</c:v>
                </c:pt>
                <c:pt idx="3">
                  <c:v>1160388</c:v>
                </c:pt>
                <c:pt idx="4">
                  <c:v>1222741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15116</c:v>
                </c:pt>
                <c:pt idx="1">
                  <c:v>19734</c:v>
                </c:pt>
                <c:pt idx="2">
                  <c:v>26975</c:v>
                </c:pt>
                <c:pt idx="3">
                  <c:v>33146</c:v>
                </c:pt>
                <c:pt idx="4">
                  <c:v>37282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15648"/>
        <c:axId val="123517568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5563.6676369409897</c:v>
                </c:pt>
                <c:pt idx="1">
                  <c:v>5035.3400222965438</c:v>
                </c:pt>
                <c:pt idx="2">
                  <c:v>4135.8109360519002</c:v>
                </c:pt>
                <c:pt idx="3">
                  <c:v>3500.8387135702646</c:v>
                </c:pt>
                <c:pt idx="4">
                  <c:v>3279.7087066144522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1791.46</c:v>
                </c:pt>
                <c:pt idx="1">
                  <c:v>1826.49</c:v>
                </c:pt>
                <c:pt idx="2">
                  <c:v>1315.67</c:v>
                </c:pt>
                <c:pt idx="3">
                  <c:v>1824.34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29472"/>
        <c:axId val="123527936"/>
      </c:lineChart>
      <c:catAx>
        <c:axId val="123515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23517568"/>
        <c:crosses val="autoZero"/>
        <c:auto val="1"/>
        <c:lblAlgn val="ctr"/>
        <c:lblOffset val="100"/>
        <c:noMultiLvlLbl val="0"/>
      </c:catAx>
      <c:valAx>
        <c:axId val="123517568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383119810664707"/>
              <c:y val="5.293000716165412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15648"/>
        <c:crosses val="autoZero"/>
        <c:crossBetween val="between"/>
        <c:majorUnit val="300000"/>
      </c:valAx>
      <c:valAx>
        <c:axId val="123527936"/>
        <c:scaling>
          <c:orientation val="minMax"/>
          <c:max val="75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529472"/>
        <c:crosses val="max"/>
        <c:crossBetween val="between"/>
        <c:majorUnit val="1500"/>
      </c:valAx>
      <c:catAx>
        <c:axId val="12352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2793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90179021992193"/>
          <c:y val="0.14186958186514659"/>
          <c:w val="0.75275808850080161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142000</c:v>
                </c:pt>
                <c:pt idx="1">
                  <c:v>172088</c:v>
                </c:pt>
                <c:pt idx="2">
                  <c:v>204755</c:v>
                </c:pt>
                <c:pt idx="3">
                  <c:v>210899</c:v>
                </c:pt>
                <c:pt idx="4">
                  <c:v>223970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178379</c:v>
                </c:pt>
                <c:pt idx="1">
                  <c:v>226058</c:v>
                </c:pt>
                <c:pt idx="2">
                  <c:v>274106</c:v>
                </c:pt>
                <c:pt idx="3">
                  <c:v>283928</c:v>
                </c:pt>
                <c:pt idx="4">
                  <c:v>307399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49568"/>
        <c:axId val="123559936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79.60578319196766</c:v>
                </c:pt>
                <c:pt idx="1">
                  <c:v>76.12559608596024</c:v>
                </c:pt>
                <c:pt idx="2">
                  <c:v>74.699203957593056</c:v>
                </c:pt>
                <c:pt idx="3">
                  <c:v>74.279042574173744</c:v>
                </c:pt>
                <c:pt idx="4">
                  <c:v>72.859703512373173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63392"/>
        <c:axId val="123561856"/>
      </c:lineChart>
      <c:catAx>
        <c:axId val="123549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23559936"/>
        <c:crosses val="autoZero"/>
        <c:auto val="1"/>
        <c:lblAlgn val="ctr"/>
        <c:lblOffset val="100"/>
        <c:noMultiLvlLbl val="0"/>
      </c:catAx>
      <c:valAx>
        <c:axId val="123559936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868453611860456"/>
              <c:y val="5.74626127870577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49568"/>
        <c:crosses val="autoZero"/>
        <c:crossBetween val="between"/>
        <c:majorUnit val="100000"/>
      </c:valAx>
      <c:valAx>
        <c:axId val="123561856"/>
        <c:scaling>
          <c:orientation val="minMax"/>
          <c:max val="10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563392"/>
        <c:crosses val="max"/>
        <c:crossBetween val="between"/>
        <c:majorUnit val="10"/>
      </c:valAx>
      <c:catAx>
        <c:axId val="12356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6185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64872354518097"/>
          <c:y val="0.12382533237087877"/>
          <c:w val="0.766830809082506"/>
          <c:h val="0.70185762302024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75296"/>
        <c:axId val="123581568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0.14000000000000001</c:v>
                </c:pt>
                <c:pt idx="1">
                  <c:v>0</c:v>
                </c:pt>
                <c:pt idx="2">
                  <c:v>0.16</c:v>
                </c:pt>
                <c:pt idx="3">
                  <c:v>0.2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85280"/>
        <c:axId val="123583488"/>
      </c:lineChart>
      <c:catAx>
        <c:axId val="123575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581568"/>
        <c:crosses val="autoZero"/>
        <c:auto val="1"/>
        <c:lblAlgn val="ctr"/>
        <c:lblOffset val="100"/>
        <c:noMultiLvlLbl val="0"/>
      </c:catAx>
      <c:valAx>
        <c:axId val="12358156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1197766088754983"/>
              <c:y val="3.217946798311383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75296"/>
        <c:crosses val="autoZero"/>
        <c:crossBetween val="between"/>
        <c:majorUnit val="20"/>
      </c:valAx>
      <c:valAx>
        <c:axId val="123583488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585280"/>
        <c:crosses val="max"/>
        <c:crossBetween val="between"/>
        <c:majorUnit val="0.5"/>
      </c:valAx>
      <c:catAx>
        <c:axId val="12358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35834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619125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486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628650</xdr:colOff>
      <xdr:row>21</xdr:row>
      <xdr:rowOff>142875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628649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66675</xdr:rowOff>
    </xdr:from>
    <xdr:to>
      <xdr:col>24</xdr:col>
      <xdr:colOff>636145</xdr:colOff>
      <xdr:row>37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0.89655</cdr:x>
      <cdr:y>0.02223</cdr:y>
    </cdr:from>
    <cdr:to>
      <cdr:x>0.98339</cdr:x>
      <cdr:y>0.0626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73985" y="128503"/>
          <a:ext cx="704557" cy="2334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495300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5429250"/>
          <a:ext cx="7943850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38100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609600</xdr:colOff>
      <xdr:row>37</xdr:row>
      <xdr:rowOff>123825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0.88539</cdr:x>
      <cdr:y>0.02823</cdr:y>
    </cdr:from>
    <cdr:to>
      <cdr:x>0.97223</cdr:x>
      <cdr:y>0.07084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59882" y="163234"/>
          <a:ext cx="702251" cy="2463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8010525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47624</xdr:rowOff>
    </xdr:from>
    <xdr:to>
      <xdr:col>11</xdr:col>
      <xdr:colOff>619125</xdr:colOff>
      <xdr:row>44</xdr:row>
      <xdr:rowOff>133349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609600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0.89662</cdr:x>
      <cdr:y>0.02723</cdr:y>
    </cdr:from>
    <cdr:to>
      <cdr:x>0.98346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59245" y="157940"/>
          <a:ext cx="703079" cy="2421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429250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0</xdr:row>
      <xdr:rowOff>55364</xdr:rowOff>
    </xdr:from>
    <xdr:to>
      <xdr:col>11</xdr:col>
      <xdr:colOff>619125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617095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0.88389</cdr:x>
      <cdr:y>0.03764</cdr:y>
    </cdr:from>
    <cdr:to>
      <cdr:x>0.97073</cdr:x>
      <cdr:y>0.07566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62782" y="217991"/>
          <a:ext cx="703729" cy="2201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66675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57149</xdr:colOff>
      <xdr:row>7</xdr:row>
      <xdr:rowOff>47625</xdr:rowOff>
    </xdr:from>
    <xdr:to>
      <xdr:col>24</xdr:col>
      <xdr:colOff>638174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0.9014</cdr:x>
      <cdr:y>0.03367</cdr:y>
    </cdr:from>
    <cdr:to>
      <cdr:x>0.98823</cdr:x>
      <cdr:y>0.07553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23747" y="195332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609600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638175</xdr:colOff>
      <xdr:row>37</xdr:row>
      <xdr:rowOff>123825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0.90649</cdr:x>
      <cdr:y>0.02686</cdr:y>
    </cdr:from>
    <cdr:to>
      <cdr:x>0.99343</cdr:x>
      <cdr:y>0.06879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6475" y="155575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47626</xdr:rowOff>
    </xdr:from>
    <xdr:to>
      <xdr:col>11</xdr:col>
      <xdr:colOff>638176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0.91012</cdr:x>
      <cdr:y>0.02682</cdr:y>
    </cdr:from>
    <cdr:to>
      <cdr:x>0.99695</cdr:x>
      <cdr:y>0.06732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394575" y="155576"/>
          <a:ext cx="705479" cy="2349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47624</xdr:colOff>
      <xdr:row>3</xdr:row>
      <xdr:rowOff>40822</xdr:rowOff>
    </xdr:from>
    <xdr:to>
      <xdr:col>23</xdr:col>
      <xdr:colOff>619125</xdr:colOff>
      <xdr:row>24</xdr:row>
      <xdr:rowOff>115661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47624</xdr:colOff>
      <xdr:row>25</xdr:row>
      <xdr:rowOff>47625</xdr:rowOff>
    </xdr:from>
    <xdr:to>
      <xdr:col>19</xdr:col>
      <xdr:colOff>678655</xdr:colOff>
      <xdr:row>46</xdr:row>
      <xdr:rowOff>119062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25</xdr:row>
      <xdr:rowOff>47627</xdr:rowOff>
    </xdr:from>
    <xdr:to>
      <xdr:col>11</xdr:col>
      <xdr:colOff>639535</xdr:colOff>
      <xdr:row>46</xdr:row>
      <xdr:rowOff>130969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48688</xdr:colOff>
      <xdr:row>3</xdr:row>
      <xdr:rowOff>40821</xdr:rowOff>
    </xdr:from>
    <xdr:to>
      <xdr:col>31</xdr:col>
      <xdr:colOff>639536</xdr:colOff>
      <xdr:row>24</xdr:row>
      <xdr:rowOff>136071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54429</xdr:colOff>
      <xdr:row>3</xdr:row>
      <xdr:rowOff>61233</xdr:rowOff>
    </xdr:from>
    <xdr:to>
      <xdr:col>15</xdr:col>
      <xdr:colOff>625928</xdr:colOff>
      <xdr:row>24</xdr:row>
      <xdr:rowOff>108858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54430</xdr:colOff>
      <xdr:row>3</xdr:row>
      <xdr:rowOff>34017</xdr:rowOff>
    </xdr:from>
    <xdr:to>
      <xdr:col>7</xdr:col>
      <xdr:colOff>639537</xdr:colOff>
      <xdr:row>24</xdr:row>
      <xdr:rowOff>122463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58617</xdr:colOff>
      <xdr:row>25</xdr:row>
      <xdr:rowOff>43960</xdr:rowOff>
    </xdr:from>
    <xdr:to>
      <xdr:col>27</xdr:col>
      <xdr:colOff>644769</xdr:colOff>
      <xdr:row>46</xdr:row>
      <xdr:rowOff>123258</xdr:rowOff>
    </xdr:to>
    <xdr:graphicFrame macro="">
      <xdr:nvGraphicFramePr>
        <xdr:cNvPr id="9" name="グラフ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0.86628</cdr:x>
      <cdr:y>0.04769</cdr:y>
    </cdr:from>
    <cdr:to>
      <cdr:x>0.98779</cdr:x>
      <cdr:y>0.10617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8208" y="174614"/>
          <a:ext cx="647780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0.85308</cdr:x>
      <cdr:y>0.05029</cdr:y>
    </cdr:from>
    <cdr:to>
      <cdr:x>0.97459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86275" y="184156"/>
          <a:ext cx="639013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0.85718</cdr:x>
      <cdr:y>0.04249</cdr:y>
    </cdr:from>
    <cdr:to>
      <cdr:x>0.97869</cdr:x>
      <cdr:y>0.10097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31281" y="155581"/>
          <a:ext cx="642332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0.83373</cdr:x>
      <cdr:y>0.0581</cdr:y>
    </cdr:from>
    <cdr:to>
      <cdr:x>0.95524</cdr:x>
      <cdr:y>0.11657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70029" y="212741"/>
          <a:ext cx="651478" cy="214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0.84733</cdr:x>
      <cdr:y>0.03988</cdr:y>
    </cdr:from>
    <cdr:to>
      <cdr:x>0.96884</cdr:x>
      <cdr:y>0.09836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89918" y="146034"/>
          <a:ext cx="643869" cy="2141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0.85712</cdr:x>
      <cdr:y>0.05831</cdr:y>
    </cdr:from>
    <cdr:to>
      <cdr:x>0.97864</cdr:x>
      <cdr:y>0.11679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97863" y="213510"/>
          <a:ext cx="651872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0.86388</cdr:x>
      <cdr:y>0.03082</cdr:y>
    </cdr:from>
    <cdr:to>
      <cdr:x>0.99404</cdr:x>
      <cdr:y>0.09865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82332" y="110330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37</v>
      </c>
      <c r="C1" s="1"/>
      <c r="D1" s="1"/>
      <c r="E1" s="1"/>
      <c r="F1" s="7" t="s">
        <v>55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12"/>
      <c r="C3" s="13"/>
      <c r="D3" s="13"/>
      <c r="E3" s="13"/>
      <c r="F3" s="114" t="s">
        <v>23</v>
      </c>
      <c r="G3" s="115"/>
      <c r="H3" s="85"/>
      <c r="I3" s="139" t="s">
        <v>52</v>
      </c>
      <c r="J3" s="139"/>
      <c r="K3" s="139"/>
      <c r="L3" s="139"/>
      <c r="M3" s="139"/>
      <c r="N3" s="139"/>
      <c r="O3" s="140"/>
    </row>
    <row r="4" spans="2:15" ht="3.75" customHeight="1" thickTop="1">
      <c r="B4" s="14"/>
      <c r="C4" s="4"/>
      <c r="D4" s="147" t="s">
        <v>6</v>
      </c>
      <c r="E4" s="148" t="s">
        <v>12</v>
      </c>
      <c r="F4" s="150" t="s">
        <v>24</v>
      </c>
      <c r="G4" s="151"/>
      <c r="H4" s="88"/>
      <c r="I4" s="84"/>
      <c r="J4" s="9"/>
      <c r="K4" s="9"/>
      <c r="L4" s="9"/>
      <c r="M4" s="9"/>
      <c r="N4" s="8"/>
      <c r="O4" s="15"/>
    </row>
    <row r="5" spans="2:15" ht="15" customHeight="1">
      <c r="B5" s="16" t="s">
        <v>7</v>
      </c>
      <c r="C5" s="5" t="s">
        <v>38</v>
      </c>
      <c r="D5" s="143"/>
      <c r="E5" s="149"/>
      <c r="F5" s="152"/>
      <c r="G5" s="153"/>
      <c r="H5" s="88"/>
      <c r="I5" s="8"/>
      <c r="J5" s="122" t="s">
        <v>40</v>
      </c>
      <c r="K5" s="122"/>
      <c r="L5" s="122"/>
      <c r="M5" s="124" t="s">
        <v>42</v>
      </c>
      <c r="N5" s="124">
        <v>100</v>
      </c>
      <c r="O5" s="15"/>
    </row>
    <row r="6" spans="2:15" ht="15" customHeight="1">
      <c r="B6" s="16"/>
      <c r="C6" s="5"/>
      <c r="D6" s="143"/>
      <c r="E6" s="149"/>
      <c r="F6" s="152"/>
      <c r="G6" s="153"/>
      <c r="H6" s="88"/>
      <c r="I6" s="8"/>
      <c r="J6" s="124" t="s">
        <v>41</v>
      </c>
      <c r="K6" s="124"/>
      <c r="L6" s="124"/>
      <c r="M6" s="124"/>
      <c r="N6" s="124"/>
      <c r="O6" s="15"/>
    </row>
    <row r="7" spans="2:15" ht="3.75" customHeight="1">
      <c r="B7" s="16"/>
      <c r="C7" s="5"/>
      <c r="D7" s="143"/>
      <c r="E7" s="149"/>
      <c r="F7" s="154"/>
      <c r="G7" s="155"/>
      <c r="H7" s="88"/>
      <c r="I7" s="84"/>
      <c r="J7" s="9"/>
      <c r="K7" s="9"/>
      <c r="L7" s="9"/>
      <c r="M7" s="9"/>
      <c r="N7" s="8"/>
      <c r="O7" s="15"/>
    </row>
    <row r="8" spans="2:15" ht="3.75" customHeight="1">
      <c r="B8" s="16"/>
      <c r="C8" s="5"/>
      <c r="D8" s="144" t="s">
        <v>0</v>
      </c>
      <c r="E8" s="156" t="s">
        <v>13</v>
      </c>
      <c r="F8" s="116" t="s">
        <v>25</v>
      </c>
      <c r="G8" s="117"/>
      <c r="H8" s="129"/>
      <c r="I8" s="130"/>
      <c r="J8" s="130"/>
      <c r="K8" s="130"/>
      <c r="L8" s="130"/>
      <c r="M8" s="130"/>
      <c r="N8" s="130"/>
      <c r="O8" s="131"/>
    </row>
    <row r="9" spans="2:15" ht="15" customHeight="1">
      <c r="B9" s="14"/>
      <c r="C9" s="5"/>
      <c r="D9" s="143"/>
      <c r="E9" s="149"/>
      <c r="F9" s="118"/>
      <c r="G9" s="119"/>
      <c r="H9" s="132"/>
      <c r="I9" s="133"/>
      <c r="J9" s="133"/>
      <c r="K9" s="133"/>
      <c r="L9" s="133"/>
      <c r="M9" s="133"/>
      <c r="N9" s="133"/>
      <c r="O9" s="134"/>
    </row>
    <row r="10" spans="2:15" ht="15" customHeight="1">
      <c r="B10" s="14"/>
      <c r="C10" s="5"/>
      <c r="D10" s="143"/>
      <c r="E10" s="149"/>
      <c r="F10" s="118"/>
      <c r="G10" s="119"/>
      <c r="H10" s="132"/>
      <c r="I10" s="133"/>
      <c r="J10" s="133"/>
      <c r="K10" s="133"/>
      <c r="L10" s="133"/>
      <c r="M10" s="133"/>
      <c r="N10" s="133"/>
      <c r="O10" s="134"/>
    </row>
    <row r="11" spans="2:15" ht="3.75" customHeight="1">
      <c r="B11" s="14"/>
      <c r="C11" s="5"/>
      <c r="D11" s="145"/>
      <c r="E11" s="157"/>
      <c r="F11" s="118"/>
      <c r="G11" s="119"/>
      <c r="H11" s="135"/>
      <c r="I11" s="136"/>
      <c r="J11" s="136"/>
      <c r="K11" s="136"/>
      <c r="L11" s="136"/>
      <c r="M11" s="136"/>
      <c r="N11" s="136"/>
      <c r="O11" s="137"/>
    </row>
    <row r="12" spans="2:15" ht="3.75" customHeight="1">
      <c r="B12" s="14"/>
      <c r="C12" s="5"/>
      <c r="D12" s="143" t="s">
        <v>43</v>
      </c>
      <c r="E12" s="149" t="s">
        <v>14</v>
      </c>
      <c r="F12" s="116" t="s">
        <v>26</v>
      </c>
      <c r="G12" s="117"/>
      <c r="H12" s="129"/>
      <c r="I12" s="130"/>
      <c r="J12" s="130"/>
      <c r="K12" s="130"/>
      <c r="L12" s="130"/>
      <c r="M12" s="130"/>
      <c r="N12" s="130"/>
      <c r="O12" s="131"/>
    </row>
    <row r="13" spans="2:15" ht="15" customHeight="1">
      <c r="B13" s="14"/>
      <c r="C13" s="5"/>
      <c r="D13" s="143"/>
      <c r="E13" s="149"/>
      <c r="F13" s="118"/>
      <c r="G13" s="119"/>
      <c r="H13" s="132"/>
      <c r="I13" s="133"/>
      <c r="J13" s="133"/>
      <c r="K13" s="133"/>
      <c r="L13" s="133"/>
      <c r="M13" s="133"/>
      <c r="N13" s="133"/>
      <c r="O13" s="134"/>
    </row>
    <row r="14" spans="2:15" ht="15" customHeight="1">
      <c r="B14" s="14"/>
      <c r="C14" s="5"/>
      <c r="D14" s="143"/>
      <c r="E14" s="149"/>
      <c r="F14" s="118"/>
      <c r="G14" s="119"/>
      <c r="H14" s="132"/>
      <c r="I14" s="133"/>
      <c r="J14" s="133"/>
      <c r="K14" s="133"/>
      <c r="L14" s="133"/>
      <c r="M14" s="133"/>
      <c r="N14" s="133"/>
      <c r="O14" s="134"/>
    </row>
    <row r="15" spans="2:15" ht="3.75" customHeight="1">
      <c r="B15" s="14"/>
      <c r="C15" s="5"/>
      <c r="D15" s="143"/>
      <c r="E15" s="149"/>
      <c r="F15" s="120"/>
      <c r="G15" s="121"/>
      <c r="H15" s="135"/>
      <c r="I15" s="136"/>
      <c r="J15" s="136"/>
      <c r="K15" s="136"/>
      <c r="L15" s="136"/>
      <c r="M15" s="136"/>
      <c r="N15" s="136"/>
      <c r="O15" s="137"/>
    </row>
    <row r="16" spans="2:15" ht="3.75" customHeight="1">
      <c r="B16" s="14"/>
      <c r="C16" s="5"/>
      <c r="D16" s="141" t="s">
        <v>1</v>
      </c>
      <c r="E16" s="156" t="s">
        <v>15</v>
      </c>
      <c r="F16" s="125" t="s">
        <v>27</v>
      </c>
      <c r="G16" s="126"/>
      <c r="H16" s="86"/>
      <c r="I16" s="84"/>
      <c r="J16" s="9"/>
      <c r="K16" s="9"/>
      <c r="L16" s="9"/>
      <c r="M16" s="9"/>
      <c r="N16" s="8"/>
      <c r="O16" s="15"/>
    </row>
    <row r="17" spans="2:15" ht="15" customHeight="1">
      <c r="B17" s="14"/>
      <c r="C17" s="5"/>
      <c r="D17" s="141"/>
      <c r="E17" s="149"/>
      <c r="F17" s="125"/>
      <c r="G17" s="126"/>
      <c r="H17" s="86"/>
      <c r="I17" s="122" t="s">
        <v>44</v>
      </c>
      <c r="J17" s="122"/>
      <c r="K17" s="122"/>
      <c r="L17" s="122"/>
      <c r="M17" s="122"/>
      <c r="N17" s="124" t="s">
        <v>42</v>
      </c>
      <c r="O17" s="138">
        <v>100</v>
      </c>
    </row>
    <row r="18" spans="2:15" ht="15" customHeight="1">
      <c r="B18" s="14"/>
      <c r="C18" s="5"/>
      <c r="D18" s="141"/>
      <c r="E18" s="149"/>
      <c r="F18" s="125"/>
      <c r="G18" s="126"/>
      <c r="H18" s="86"/>
      <c r="I18" s="123" t="s">
        <v>45</v>
      </c>
      <c r="J18" s="123"/>
      <c r="K18" s="123"/>
      <c r="L18" s="123"/>
      <c r="M18" s="123"/>
      <c r="N18" s="124"/>
      <c r="O18" s="138"/>
    </row>
    <row r="19" spans="2:15" ht="3.75" customHeight="1">
      <c r="B19" s="14"/>
      <c r="C19" s="5"/>
      <c r="D19" s="142"/>
      <c r="E19" s="157"/>
      <c r="F19" s="127"/>
      <c r="G19" s="128"/>
      <c r="H19" s="87"/>
      <c r="I19" s="22"/>
      <c r="J19" s="22"/>
      <c r="K19" s="22"/>
      <c r="L19" s="22"/>
      <c r="M19" s="22"/>
      <c r="N19" s="22"/>
      <c r="O19" s="24"/>
    </row>
    <row r="20" spans="2:15" ht="3.75" customHeight="1">
      <c r="B20" s="14"/>
      <c r="C20" s="5"/>
      <c r="D20" s="143" t="s">
        <v>2</v>
      </c>
      <c r="E20" s="156" t="s">
        <v>16</v>
      </c>
      <c r="F20" s="118" t="s">
        <v>28</v>
      </c>
      <c r="G20" s="119"/>
      <c r="H20" s="82"/>
      <c r="I20" s="84"/>
      <c r="J20" s="9"/>
      <c r="K20" s="9"/>
      <c r="L20" s="9"/>
      <c r="M20" s="9"/>
      <c r="N20" s="9"/>
      <c r="O20" s="17"/>
    </row>
    <row r="21" spans="2:15" ht="15" customHeight="1">
      <c r="B21" s="14"/>
      <c r="C21" s="5"/>
      <c r="D21" s="143"/>
      <c r="E21" s="149"/>
      <c r="F21" s="118"/>
      <c r="G21" s="119"/>
      <c r="H21" s="82"/>
      <c r="I21" s="8"/>
      <c r="J21" s="122" t="s">
        <v>46</v>
      </c>
      <c r="K21" s="122"/>
      <c r="L21" s="122"/>
      <c r="M21" s="124" t="s">
        <v>42</v>
      </c>
      <c r="N21" s="124">
        <v>100</v>
      </c>
      <c r="O21" s="15"/>
    </row>
    <row r="22" spans="2:15" ht="15" customHeight="1">
      <c r="B22" s="14"/>
      <c r="C22" s="5"/>
      <c r="D22" s="143"/>
      <c r="E22" s="149"/>
      <c r="F22" s="118"/>
      <c r="G22" s="119"/>
      <c r="H22" s="82"/>
      <c r="I22" s="8"/>
      <c r="J22" s="124" t="s">
        <v>47</v>
      </c>
      <c r="K22" s="124"/>
      <c r="L22" s="124"/>
      <c r="M22" s="124"/>
      <c r="N22" s="124"/>
      <c r="O22" s="15"/>
    </row>
    <row r="23" spans="2:15" ht="3.75" customHeight="1">
      <c r="B23" s="14"/>
      <c r="C23" s="5"/>
      <c r="D23" s="143"/>
      <c r="E23" s="149"/>
      <c r="F23" s="118"/>
      <c r="G23" s="119"/>
      <c r="H23" s="82"/>
      <c r="I23" s="92"/>
      <c r="J23" s="22"/>
      <c r="K23" s="22"/>
      <c r="L23" s="22"/>
      <c r="M23" s="22"/>
      <c r="N23" s="22"/>
      <c r="O23" s="23"/>
    </row>
    <row r="24" spans="2:15" ht="3.75" customHeight="1">
      <c r="B24" s="14"/>
      <c r="C24" s="5"/>
      <c r="D24" s="144" t="s">
        <v>3</v>
      </c>
      <c r="E24" s="156" t="s">
        <v>17</v>
      </c>
      <c r="F24" s="116" t="s">
        <v>29</v>
      </c>
      <c r="G24" s="117"/>
      <c r="H24" s="82"/>
      <c r="I24" s="8"/>
      <c r="J24" s="9"/>
      <c r="K24" s="9"/>
      <c r="L24" s="9"/>
      <c r="M24" s="9"/>
      <c r="N24" s="9"/>
      <c r="O24" s="15"/>
    </row>
    <row r="25" spans="2:15" ht="15" customHeight="1">
      <c r="B25" s="14"/>
      <c r="C25" s="5"/>
      <c r="D25" s="143"/>
      <c r="E25" s="149"/>
      <c r="F25" s="118"/>
      <c r="G25" s="119"/>
      <c r="H25" s="82"/>
      <c r="I25" s="8"/>
      <c r="J25" s="122" t="s">
        <v>47</v>
      </c>
      <c r="K25" s="122"/>
      <c r="L25" s="122"/>
      <c r="M25" s="124" t="s">
        <v>42</v>
      </c>
      <c r="N25" s="124">
        <v>100</v>
      </c>
      <c r="O25" s="15"/>
    </row>
    <row r="26" spans="2:15" ht="15" customHeight="1">
      <c r="B26" s="14"/>
      <c r="C26" s="5"/>
      <c r="D26" s="143"/>
      <c r="E26" s="149"/>
      <c r="F26" s="118"/>
      <c r="G26" s="119"/>
      <c r="H26" s="82"/>
      <c r="I26" s="8"/>
      <c r="J26" s="124" t="s">
        <v>48</v>
      </c>
      <c r="K26" s="124"/>
      <c r="L26" s="124"/>
      <c r="M26" s="124"/>
      <c r="N26" s="124"/>
      <c r="O26" s="15"/>
    </row>
    <row r="27" spans="2:15" ht="3.75" customHeight="1">
      <c r="B27" s="14"/>
      <c r="C27" s="5"/>
      <c r="D27" s="145"/>
      <c r="E27" s="157"/>
      <c r="F27" s="120"/>
      <c r="G27" s="121"/>
      <c r="H27" s="89"/>
      <c r="I27" s="92"/>
      <c r="J27" s="22"/>
      <c r="K27" s="22"/>
      <c r="L27" s="22"/>
      <c r="M27" s="22"/>
      <c r="N27" s="22"/>
      <c r="O27" s="23"/>
    </row>
    <row r="28" spans="2:15" ht="3.75" customHeight="1">
      <c r="B28" s="14"/>
      <c r="C28" s="5"/>
      <c r="D28" s="144" t="s">
        <v>4</v>
      </c>
      <c r="E28" s="156" t="s">
        <v>18</v>
      </c>
      <c r="F28" s="116" t="s">
        <v>31</v>
      </c>
      <c r="G28" s="117"/>
      <c r="H28" s="82"/>
      <c r="I28" s="8"/>
      <c r="J28" s="9"/>
      <c r="K28" s="9"/>
      <c r="L28" s="9"/>
      <c r="M28" s="9"/>
      <c r="N28" s="9"/>
      <c r="O28" s="15"/>
    </row>
    <row r="29" spans="2:15" ht="15" customHeight="1">
      <c r="B29" s="14"/>
      <c r="C29" s="5"/>
      <c r="D29" s="143"/>
      <c r="E29" s="149"/>
      <c r="F29" s="118"/>
      <c r="G29" s="119"/>
      <c r="H29" s="82"/>
      <c r="I29" s="8"/>
      <c r="J29" s="122" t="s">
        <v>49</v>
      </c>
      <c r="K29" s="122"/>
      <c r="L29" s="122"/>
      <c r="M29" s="124" t="s">
        <v>42</v>
      </c>
      <c r="N29" s="124">
        <v>100</v>
      </c>
      <c r="O29" s="15"/>
    </row>
    <row r="30" spans="2:15" ht="15" customHeight="1">
      <c r="B30" s="14"/>
      <c r="C30" s="5"/>
      <c r="D30" s="143"/>
      <c r="E30" s="149"/>
      <c r="F30" s="118"/>
      <c r="G30" s="119"/>
      <c r="H30" s="82"/>
      <c r="I30" s="8"/>
      <c r="J30" s="124" t="s">
        <v>50</v>
      </c>
      <c r="K30" s="124"/>
      <c r="L30" s="124"/>
      <c r="M30" s="124"/>
      <c r="N30" s="124"/>
      <c r="O30" s="15"/>
    </row>
    <row r="31" spans="2:15" ht="3.75" customHeight="1">
      <c r="B31" s="14"/>
      <c r="C31" s="5"/>
      <c r="D31" s="145"/>
      <c r="E31" s="157"/>
      <c r="F31" s="120"/>
      <c r="G31" s="121"/>
      <c r="H31" s="89"/>
      <c r="I31" s="92"/>
      <c r="J31" s="22"/>
      <c r="K31" s="22"/>
      <c r="L31" s="22"/>
      <c r="M31" s="22"/>
      <c r="N31" s="22"/>
      <c r="O31" s="23"/>
    </row>
    <row r="32" spans="2:15" ht="3.75" customHeight="1">
      <c r="B32" s="14"/>
      <c r="C32" s="5"/>
      <c r="D32" s="143" t="s">
        <v>5</v>
      </c>
      <c r="E32" s="149" t="s">
        <v>19</v>
      </c>
      <c r="F32" s="118" t="s">
        <v>30</v>
      </c>
      <c r="G32" s="119"/>
      <c r="H32" s="82"/>
      <c r="I32" s="8"/>
      <c r="J32" s="9"/>
      <c r="K32" s="9"/>
      <c r="L32" s="9"/>
      <c r="M32" s="9"/>
      <c r="N32" s="9"/>
      <c r="O32" s="15"/>
    </row>
    <row r="33" spans="2:15" ht="15" customHeight="1">
      <c r="B33" s="14"/>
      <c r="C33" s="5"/>
      <c r="D33" s="143"/>
      <c r="E33" s="149"/>
      <c r="F33" s="118"/>
      <c r="G33" s="119"/>
      <c r="H33" s="82"/>
      <c r="I33" s="8"/>
      <c r="J33" s="124" t="s">
        <v>51</v>
      </c>
      <c r="K33" s="124"/>
      <c r="L33" s="124"/>
      <c r="M33" s="124" t="s">
        <v>42</v>
      </c>
      <c r="N33" s="124">
        <v>100</v>
      </c>
      <c r="O33" s="15"/>
    </row>
    <row r="34" spans="2:15" ht="15" customHeight="1">
      <c r="B34" s="14"/>
      <c r="C34" s="5"/>
      <c r="D34" s="143"/>
      <c r="E34" s="149"/>
      <c r="F34" s="118"/>
      <c r="G34" s="119"/>
      <c r="H34" s="82"/>
      <c r="I34" s="8"/>
      <c r="J34" s="123" t="s">
        <v>35</v>
      </c>
      <c r="K34" s="123"/>
      <c r="L34" s="123"/>
      <c r="M34" s="124"/>
      <c r="N34" s="124"/>
      <c r="O34" s="15"/>
    </row>
    <row r="35" spans="2:15" ht="3.75" customHeight="1">
      <c r="B35" s="18"/>
      <c r="C35" s="5"/>
      <c r="D35" s="146"/>
      <c r="E35" s="163"/>
      <c r="F35" s="173"/>
      <c r="G35" s="174"/>
      <c r="H35" s="90"/>
      <c r="I35" s="83"/>
      <c r="J35" s="25"/>
      <c r="K35" s="25"/>
      <c r="L35" s="25"/>
      <c r="M35" s="25"/>
      <c r="N35" s="11"/>
      <c r="O35" s="26"/>
    </row>
    <row r="36" spans="2:15" ht="3.75" customHeight="1">
      <c r="B36" s="14"/>
      <c r="C36" s="6"/>
      <c r="D36" s="175" t="s">
        <v>9</v>
      </c>
      <c r="E36" s="176" t="s">
        <v>20</v>
      </c>
      <c r="F36" s="177" t="s">
        <v>32</v>
      </c>
      <c r="G36" s="178"/>
      <c r="H36" s="181"/>
      <c r="I36" s="182"/>
      <c r="J36" s="182"/>
      <c r="K36" s="182"/>
      <c r="L36" s="182"/>
      <c r="M36" s="182"/>
      <c r="N36" s="182"/>
      <c r="O36" s="183"/>
    </row>
    <row r="37" spans="2:15" ht="15" customHeight="1">
      <c r="B37" s="16" t="s">
        <v>8</v>
      </c>
      <c r="C37" s="5" t="s">
        <v>39</v>
      </c>
      <c r="D37" s="143"/>
      <c r="E37" s="149"/>
      <c r="F37" s="118"/>
      <c r="G37" s="119"/>
      <c r="H37" s="132"/>
      <c r="I37" s="133"/>
      <c r="J37" s="133"/>
      <c r="K37" s="133"/>
      <c r="L37" s="133"/>
      <c r="M37" s="133"/>
      <c r="N37" s="133"/>
      <c r="O37" s="134"/>
    </row>
    <row r="38" spans="2:15" ht="15" customHeight="1">
      <c r="B38" s="16"/>
      <c r="C38" s="5"/>
      <c r="D38" s="143"/>
      <c r="E38" s="149"/>
      <c r="F38" s="118"/>
      <c r="G38" s="119"/>
      <c r="H38" s="132"/>
      <c r="I38" s="133"/>
      <c r="J38" s="133"/>
      <c r="K38" s="133"/>
      <c r="L38" s="133"/>
      <c r="M38" s="133"/>
      <c r="N38" s="133"/>
      <c r="O38" s="134"/>
    </row>
    <row r="39" spans="2:15" ht="3.75" customHeight="1">
      <c r="B39" s="16"/>
      <c r="C39" s="5"/>
      <c r="D39" s="145"/>
      <c r="E39" s="157"/>
      <c r="F39" s="120"/>
      <c r="G39" s="121"/>
      <c r="H39" s="135"/>
      <c r="I39" s="136"/>
      <c r="J39" s="136"/>
      <c r="K39" s="136"/>
      <c r="L39" s="136"/>
      <c r="M39" s="136"/>
      <c r="N39" s="136"/>
      <c r="O39" s="137"/>
    </row>
    <row r="40" spans="2:15" ht="3.75" customHeight="1">
      <c r="B40" s="16"/>
      <c r="C40" s="5"/>
      <c r="D40" s="144" t="s">
        <v>10</v>
      </c>
      <c r="E40" s="156" t="s">
        <v>21</v>
      </c>
      <c r="F40" s="179" t="s">
        <v>33</v>
      </c>
      <c r="G40" s="180"/>
      <c r="H40" s="164"/>
      <c r="I40" s="165"/>
      <c r="J40" s="165"/>
      <c r="K40" s="165"/>
      <c r="L40" s="165"/>
      <c r="M40" s="165"/>
      <c r="N40" s="165"/>
      <c r="O40" s="166"/>
    </row>
    <row r="41" spans="2:15" ht="15" customHeight="1">
      <c r="B41" s="14"/>
      <c r="C41" s="5"/>
      <c r="D41" s="143"/>
      <c r="E41" s="149"/>
      <c r="F41" s="125"/>
      <c r="G41" s="126"/>
      <c r="H41" s="167"/>
      <c r="I41" s="168"/>
      <c r="J41" s="168"/>
      <c r="K41" s="168"/>
      <c r="L41" s="168"/>
      <c r="M41" s="168"/>
      <c r="N41" s="168"/>
      <c r="O41" s="169"/>
    </row>
    <row r="42" spans="2:15" ht="15" customHeight="1">
      <c r="B42" s="14"/>
      <c r="C42" s="5"/>
      <c r="D42" s="143"/>
      <c r="E42" s="149"/>
      <c r="F42" s="125"/>
      <c r="G42" s="126"/>
      <c r="H42" s="167"/>
      <c r="I42" s="168"/>
      <c r="J42" s="168"/>
      <c r="K42" s="168"/>
      <c r="L42" s="168"/>
      <c r="M42" s="168"/>
      <c r="N42" s="168"/>
      <c r="O42" s="169"/>
    </row>
    <row r="43" spans="2:15" ht="3.75" customHeight="1">
      <c r="B43" s="14"/>
      <c r="C43" s="5"/>
      <c r="D43" s="145"/>
      <c r="E43" s="157"/>
      <c r="F43" s="127"/>
      <c r="G43" s="128"/>
      <c r="H43" s="170"/>
      <c r="I43" s="171"/>
      <c r="J43" s="171"/>
      <c r="K43" s="171"/>
      <c r="L43" s="171"/>
      <c r="M43" s="171"/>
      <c r="N43" s="171"/>
      <c r="O43" s="172"/>
    </row>
    <row r="44" spans="2:15" ht="3.75" customHeight="1">
      <c r="B44" s="14"/>
      <c r="C44" s="5"/>
      <c r="D44" s="143" t="s">
        <v>11</v>
      </c>
      <c r="E44" s="159" t="s">
        <v>22</v>
      </c>
      <c r="F44" s="118" t="s">
        <v>34</v>
      </c>
      <c r="G44" s="119"/>
      <c r="H44" s="82"/>
      <c r="I44" s="8"/>
      <c r="J44" s="8"/>
      <c r="K44" s="8"/>
      <c r="L44" s="8"/>
      <c r="M44" s="8"/>
      <c r="N44" s="8"/>
      <c r="O44" s="15"/>
    </row>
    <row r="45" spans="2:15" ht="15" customHeight="1">
      <c r="B45" s="14"/>
      <c r="C45" s="10"/>
      <c r="D45" s="143"/>
      <c r="E45" s="159"/>
      <c r="F45" s="118"/>
      <c r="G45" s="119"/>
      <c r="H45" s="82"/>
      <c r="I45" s="122" t="s">
        <v>53</v>
      </c>
      <c r="J45" s="122"/>
      <c r="K45" s="122"/>
      <c r="L45" s="122"/>
      <c r="M45" s="122"/>
      <c r="N45" s="124" t="s">
        <v>42</v>
      </c>
      <c r="O45" s="138">
        <v>100</v>
      </c>
    </row>
    <row r="46" spans="2:15" ht="13.5" customHeight="1">
      <c r="B46" s="14"/>
      <c r="C46" s="8"/>
      <c r="D46" s="143"/>
      <c r="E46" s="159"/>
      <c r="F46" s="118"/>
      <c r="G46" s="119"/>
      <c r="H46" s="82"/>
      <c r="I46" s="124" t="s">
        <v>54</v>
      </c>
      <c r="J46" s="124"/>
      <c r="K46" s="124"/>
      <c r="L46" s="124"/>
      <c r="M46" s="124"/>
      <c r="N46" s="124"/>
      <c r="O46" s="138"/>
    </row>
    <row r="47" spans="2:15" ht="3.75" customHeight="1" thickBot="1">
      <c r="B47" s="19"/>
      <c r="C47" s="20"/>
      <c r="D47" s="158"/>
      <c r="E47" s="160"/>
      <c r="F47" s="161"/>
      <c r="G47" s="162"/>
      <c r="H47" s="91"/>
      <c r="I47" s="20"/>
      <c r="J47" s="20"/>
      <c r="K47" s="20"/>
      <c r="L47" s="20"/>
      <c r="M47" s="20"/>
      <c r="N47" s="20"/>
      <c r="O47" s="21"/>
    </row>
    <row r="48" spans="2:15">
      <c r="C48" s="8"/>
    </row>
  </sheetData>
  <customSheetViews>
    <customSheetView guid="{06FC6148-88CB-4D11-960B-CA029D0CDC48}" showPageBreaks="1" printArea="1">
      <selection activeCell="E15" sqref="E15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  <customSheetView guid="{ACB3DE99-342B-4C88-8629-9A5CCCC3D48F}" showPageBreaks="1" printArea="1" view="pageBreakPreview">
      <selection activeCell="I11" sqref="I11"/>
      <pageMargins left="0.70866141732283472" right="0.70866141732283472" top="0.74803149606299213" bottom="0.74803149606299213" header="0.31496062992125984" footer="0.31496062992125984"/>
      <pageSetup paperSize="9" scale="75" orientation="landscape" r:id="rId2"/>
    </customSheetView>
  </customSheetViews>
  <mergeCells count="67">
    <mergeCell ref="O45:O46"/>
    <mergeCell ref="D36:D39"/>
    <mergeCell ref="E36:E39"/>
    <mergeCell ref="F36:G39"/>
    <mergeCell ref="D40:D43"/>
    <mergeCell ref="E40:E43"/>
    <mergeCell ref="F40:G43"/>
    <mergeCell ref="H36:O39"/>
    <mergeCell ref="J25:L25"/>
    <mergeCell ref="J26:L26"/>
    <mergeCell ref="D44:D47"/>
    <mergeCell ref="E44:E47"/>
    <mergeCell ref="F44:G47"/>
    <mergeCell ref="I45:M45"/>
    <mergeCell ref="I46:M46"/>
    <mergeCell ref="J33:L33"/>
    <mergeCell ref="J34:L34"/>
    <mergeCell ref="M29:M30"/>
    <mergeCell ref="E32:E35"/>
    <mergeCell ref="H40:O43"/>
    <mergeCell ref="F32:G35"/>
    <mergeCell ref="M33:M34"/>
    <mergeCell ref="N33:N34"/>
    <mergeCell ref="N45:N46"/>
    <mergeCell ref="N29:N30"/>
    <mergeCell ref="J29:L29"/>
    <mergeCell ref="J30:L30"/>
    <mergeCell ref="E16:E19"/>
    <mergeCell ref="E20:E23"/>
    <mergeCell ref="E24:E27"/>
    <mergeCell ref="E28:E31"/>
    <mergeCell ref="F20:G23"/>
    <mergeCell ref="M25:M26"/>
    <mergeCell ref="N25:N26"/>
    <mergeCell ref="J21:L21"/>
    <mergeCell ref="J22:L22"/>
    <mergeCell ref="M21:M22"/>
    <mergeCell ref="N21:N22"/>
    <mergeCell ref="F24:G27"/>
    <mergeCell ref="F28:G31"/>
    <mergeCell ref="D4:D7"/>
    <mergeCell ref="D8:D11"/>
    <mergeCell ref="E4:E7"/>
    <mergeCell ref="F4:G7"/>
    <mergeCell ref="D12:D15"/>
    <mergeCell ref="E8:E11"/>
    <mergeCell ref="E12:E15"/>
    <mergeCell ref="F8:G11"/>
    <mergeCell ref="D16:D19"/>
    <mergeCell ref="D20:D23"/>
    <mergeCell ref="D24:D27"/>
    <mergeCell ref="D28:D31"/>
    <mergeCell ref="D32:D35"/>
    <mergeCell ref="F3:G3"/>
    <mergeCell ref="F12:G15"/>
    <mergeCell ref="I17:M17"/>
    <mergeCell ref="I18:M18"/>
    <mergeCell ref="N17:N18"/>
    <mergeCell ref="F16:G19"/>
    <mergeCell ref="H8:O11"/>
    <mergeCell ref="H12:O15"/>
    <mergeCell ref="O17:O18"/>
    <mergeCell ref="J6:L6"/>
    <mergeCell ref="I3:O3"/>
    <mergeCell ref="J5:L5"/>
    <mergeCell ref="M5:M6"/>
    <mergeCell ref="N5:N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Z23" sqref="Z23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94</v>
      </c>
      <c r="S1" s="188" t="s">
        <v>12</v>
      </c>
      <c r="T1" s="189"/>
      <c r="U1" s="192" t="s">
        <v>95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45" t="s">
        <v>57</v>
      </c>
      <c r="D48" s="45" t="s">
        <v>58</v>
      </c>
      <c r="E48" s="45" t="s">
        <v>59</v>
      </c>
      <c r="F48" s="45" t="s">
        <v>63</v>
      </c>
      <c r="G48" s="45" t="s">
        <v>119</v>
      </c>
      <c r="H48" s="159"/>
      <c r="I48" s="159"/>
    </row>
    <row r="49" spans="1:9" ht="15" customHeight="1">
      <c r="A49" s="198" t="s">
        <v>40</v>
      </c>
      <c r="B49" s="199"/>
      <c r="C49" s="54">
        <v>142000</v>
      </c>
      <c r="D49" s="54">
        <v>172088</v>
      </c>
      <c r="E49" s="54">
        <v>204755</v>
      </c>
      <c r="F49" s="55">
        <v>210899</v>
      </c>
      <c r="G49" s="55">
        <v>223970</v>
      </c>
      <c r="H49" s="159" t="s">
        <v>81</v>
      </c>
      <c r="I49" s="159"/>
    </row>
    <row r="50" spans="1:9" ht="15" customHeight="1">
      <c r="A50" s="200" t="s">
        <v>36</v>
      </c>
      <c r="B50" s="200"/>
      <c r="C50" s="75">
        <v>15159</v>
      </c>
      <c r="D50" s="75">
        <v>19844</v>
      </c>
      <c r="E50" s="75">
        <v>26995</v>
      </c>
      <c r="F50" s="76">
        <v>33221</v>
      </c>
      <c r="G50" s="76">
        <v>37468</v>
      </c>
      <c r="H50" s="159" t="s">
        <v>115</v>
      </c>
      <c r="I50" s="159"/>
    </row>
    <row r="51" spans="1:9" ht="15" customHeight="1">
      <c r="A51" s="146" t="s">
        <v>112</v>
      </c>
      <c r="B51" s="201"/>
      <c r="C51" s="68">
        <v>126841</v>
      </c>
      <c r="D51" s="68">
        <v>152244</v>
      </c>
      <c r="E51" s="68">
        <v>177760</v>
      </c>
      <c r="F51" s="69">
        <v>177678</v>
      </c>
      <c r="G51" s="69">
        <v>186502</v>
      </c>
      <c r="H51" s="159" t="s">
        <v>116</v>
      </c>
      <c r="I51" s="159"/>
    </row>
    <row r="52" spans="1:9" ht="15" customHeight="1">
      <c r="A52" s="184" t="s">
        <v>84</v>
      </c>
      <c r="B52" s="185"/>
      <c r="C52" s="54">
        <f>C53+C56</f>
        <v>178379</v>
      </c>
      <c r="D52" s="54">
        <f>D53+D56</f>
        <v>226058</v>
      </c>
      <c r="E52" s="54">
        <f>E53+E56</f>
        <v>274106</v>
      </c>
      <c r="F52" s="54">
        <f>F53+F56</f>
        <v>283928</v>
      </c>
      <c r="G52" s="54">
        <f>G53+G56</f>
        <v>307399</v>
      </c>
      <c r="H52" s="29"/>
      <c r="I52" s="29"/>
    </row>
    <row r="53" spans="1:9" ht="15" customHeight="1">
      <c r="A53" s="146" t="s">
        <v>79</v>
      </c>
      <c r="B53" s="201"/>
      <c r="C53" s="68">
        <v>87431</v>
      </c>
      <c r="D53" s="68">
        <v>91133</v>
      </c>
      <c r="E53" s="68">
        <v>100728</v>
      </c>
      <c r="F53" s="69">
        <v>101355</v>
      </c>
      <c r="G53" s="69">
        <v>98827</v>
      </c>
      <c r="H53" s="159" t="s">
        <v>82</v>
      </c>
      <c r="I53" s="159"/>
    </row>
    <row r="54" spans="1:9" ht="15" customHeight="1">
      <c r="A54" s="200" t="s">
        <v>113</v>
      </c>
      <c r="B54" s="200"/>
      <c r="C54" s="75">
        <v>40759</v>
      </c>
      <c r="D54" s="75">
        <v>42921</v>
      </c>
      <c r="E54" s="75">
        <v>51501</v>
      </c>
      <c r="F54" s="76">
        <v>52236</v>
      </c>
      <c r="G54" s="76">
        <v>51677</v>
      </c>
      <c r="H54" s="159" t="s">
        <v>117</v>
      </c>
      <c r="I54" s="159"/>
    </row>
    <row r="55" spans="1:9" ht="15" customHeight="1">
      <c r="A55" s="146" t="s">
        <v>114</v>
      </c>
      <c r="B55" s="201"/>
      <c r="C55" s="68">
        <v>46672</v>
      </c>
      <c r="D55" s="68">
        <v>48212</v>
      </c>
      <c r="E55" s="68">
        <v>49227</v>
      </c>
      <c r="F55" s="69">
        <v>49119</v>
      </c>
      <c r="G55" s="69">
        <v>47150</v>
      </c>
      <c r="H55" s="159" t="s">
        <v>118</v>
      </c>
      <c r="I55" s="159"/>
    </row>
    <row r="56" spans="1:9" ht="15" customHeight="1" thickBot="1">
      <c r="A56" s="198" t="s">
        <v>80</v>
      </c>
      <c r="B56" s="199"/>
      <c r="C56" s="54">
        <v>90948</v>
      </c>
      <c r="D56" s="54">
        <v>134925</v>
      </c>
      <c r="E56" s="54">
        <v>173378</v>
      </c>
      <c r="F56" s="55">
        <v>182573</v>
      </c>
      <c r="G56" s="55">
        <v>208572</v>
      </c>
      <c r="H56" s="29" t="s">
        <v>83</v>
      </c>
      <c r="I56" s="29"/>
    </row>
    <row r="57" spans="1:9" ht="15" customHeight="1" thickBot="1">
      <c r="A57" s="202" t="s">
        <v>12</v>
      </c>
      <c r="B57" s="203"/>
      <c r="C57" s="62">
        <f>C49/C52*100</f>
        <v>79.60578319196766</v>
      </c>
      <c r="D57" s="62">
        <f>D49/D52*100</f>
        <v>76.12559608596024</v>
      </c>
      <c r="E57" s="62">
        <f>E49/E52*100</f>
        <v>74.699203957593056</v>
      </c>
      <c r="F57" s="62">
        <f>F49/F52*100</f>
        <v>74.279042574173744</v>
      </c>
      <c r="G57" s="64">
        <f>G49/G52*100</f>
        <v>72.859703512373173</v>
      </c>
      <c r="H57" s="204"/>
      <c r="I57" s="159"/>
    </row>
    <row r="58" spans="1:9" ht="15" customHeight="1">
      <c r="A58" s="124"/>
      <c r="B58" s="124"/>
      <c r="C58" s="59"/>
      <c r="D58" s="59"/>
      <c r="E58" s="60"/>
      <c r="F58" s="59"/>
      <c r="G58" s="59"/>
    </row>
    <row r="59" spans="1:9" ht="15" customHeight="1">
      <c r="C59" s="51"/>
      <c r="D59" s="51"/>
      <c r="E59" s="52"/>
      <c r="F59" s="51"/>
      <c r="G59" s="51"/>
    </row>
  </sheetData>
  <mergeCells count="21"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  <mergeCell ref="A52:B52"/>
    <mergeCell ref="R1:R2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100" workbookViewId="0">
      <selection activeCell="M7" sqref="M7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7" width="9.25" style="8" bestFit="1" customWidth="1"/>
    <col min="8" max="8" width="9" style="8"/>
    <col min="9" max="13" width="9" style="8" customWidth="1"/>
    <col min="14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85</v>
      </c>
      <c r="S1" s="188" t="s">
        <v>15</v>
      </c>
      <c r="T1" s="207"/>
      <c r="U1" s="189"/>
      <c r="V1" s="192" t="s">
        <v>27</v>
      </c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208"/>
      <c r="U2" s="191"/>
      <c r="V2" s="195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 thickBot="1">
      <c r="C48" s="31" t="s">
        <v>57</v>
      </c>
      <c r="D48" s="31" t="s">
        <v>58</v>
      </c>
      <c r="E48" s="31" t="s">
        <v>59</v>
      </c>
      <c r="F48" s="31" t="s">
        <v>63</v>
      </c>
      <c r="G48" s="31" t="s">
        <v>119</v>
      </c>
      <c r="H48" s="159"/>
      <c r="I48" s="159"/>
    </row>
    <row r="49" spans="1:9" ht="15" customHeight="1" thickBot="1">
      <c r="A49" s="209" t="s">
        <v>93</v>
      </c>
      <c r="B49" s="210"/>
      <c r="C49" s="73">
        <f t="shared" ref="C49:F49" si="0">C50-C51</f>
        <v>841004</v>
      </c>
      <c r="D49" s="61">
        <f t="shared" si="0"/>
        <v>993674</v>
      </c>
      <c r="E49" s="61">
        <f t="shared" si="0"/>
        <v>1115635</v>
      </c>
      <c r="F49" s="61">
        <f t="shared" si="0"/>
        <v>1160388</v>
      </c>
      <c r="G49" s="74">
        <f>G50-G51</f>
        <v>1222741</v>
      </c>
      <c r="H49" s="29"/>
      <c r="I49" s="29"/>
    </row>
    <row r="50" spans="1:9" ht="15" customHeight="1">
      <c r="A50" s="198" t="s">
        <v>111</v>
      </c>
      <c r="B50" s="199"/>
      <c r="C50" s="68">
        <v>3194685</v>
      </c>
      <c r="D50" s="68">
        <v>3387161</v>
      </c>
      <c r="E50" s="68">
        <v>3510883</v>
      </c>
      <c r="F50" s="69">
        <v>3692110</v>
      </c>
      <c r="G50" s="69">
        <v>3750738</v>
      </c>
      <c r="H50" s="159" t="s">
        <v>87</v>
      </c>
      <c r="I50" s="159"/>
    </row>
    <row r="51" spans="1:9" ht="15" customHeight="1">
      <c r="A51" s="198" t="s">
        <v>86</v>
      </c>
      <c r="B51" s="199"/>
      <c r="C51" s="55">
        <f t="shared" ref="C51:E51" si="1">C50-C61</f>
        <v>2353681</v>
      </c>
      <c r="D51" s="55">
        <f t="shared" si="1"/>
        <v>2393487</v>
      </c>
      <c r="E51" s="55">
        <f t="shared" si="1"/>
        <v>2395248</v>
      </c>
      <c r="F51" s="55">
        <f>F50-F61</f>
        <v>2531722</v>
      </c>
      <c r="G51" s="95">
        <v>2527997</v>
      </c>
      <c r="H51" s="211" t="s">
        <v>92</v>
      </c>
      <c r="I51" s="211"/>
    </row>
    <row r="52" spans="1:9" ht="15" customHeight="1">
      <c r="A52" s="209" t="s">
        <v>103</v>
      </c>
      <c r="B52" s="212"/>
      <c r="C52" s="55">
        <f t="shared" ref="C52:F52" si="2">C53-C54-C55</f>
        <v>15116</v>
      </c>
      <c r="D52" s="55">
        <f t="shared" si="2"/>
        <v>19734</v>
      </c>
      <c r="E52" s="55">
        <f t="shared" si="2"/>
        <v>26975</v>
      </c>
      <c r="F52" s="55">
        <f t="shared" si="2"/>
        <v>33146</v>
      </c>
      <c r="G52" s="55">
        <f>G53-G54-G55</f>
        <v>37282</v>
      </c>
      <c r="H52" s="159"/>
      <c r="I52" s="159"/>
    </row>
    <row r="53" spans="1:9" ht="15" customHeight="1">
      <c r="A53" s="199" t="s">
        <v>36</v>
      </c>
      <c r="B53" s="185"/>
      <c r="C53" s="54">
        <v>15116</v>
      </c>
      <c r="D53" s="54">
        <v>19734</v>
      </c>
      <c r="E53" s="54">
        <v>26975</v>
      </c>
      <c r="F53" s="55">
        <v>33146</v>
      </c>
      <c r="G53" s="55">
        <v>37282</v>
      </c>
      <c r="H53" s="29" t="s">
        <v>77</v>
      </c>
      <c r="I53" s="29"/>
    </row>
    <row r="54" spans="1:9" ht="15" customHeight="1">
      <c r="A54" s="199" t="s">
        <v>88</v>
      </c>
      <c r="B54" s="185"/>
      <c r="C54" s="54">
        <v>0</v>
      </c>
      <c r="D54" s="54">
        <v>0</v>
      </c>
      <c r="E54" s="54">
        <v>0</v>
      </c>
      <c r="F54" s="55">
        <v>0</v>
      </c>
      <c r="G54" s="55">
        <v>0</v>
      </c>
      <c r="H54" s="29" t="s">
        <v>91</v>
      </c>
      <c r="I54" s="29"/>
    </row>
    <row r="55" spans="1:9" ht="15" customHeight="1" thickBot="1">
      <c r="A55" s="205" t="s">
        <v>89</v>
      </c>
      <c r="B55" s="206"/>
      <c r="C55" s="66">
        <v>0</v>
      </c>
      <c r="D55" s="66">
        <v>0</v>
      </c>
      <c r="E55" s="65">
        <v>0</v>
      </c>
      <c r="F55" s="67">
        <v>0</v>
      </c>
      <c r="G55" s="80">
        <v>0</v>
      </c>
      <c r="H55" s="29" t="s">
        <v>90</v>
      </c>
      <c r="I55" s="29"/>
    </row>
    <row r="56" spans="1:9" ht="15" customHeight="1" thickBot="1">
      <c r="A56" s="202" t="s">
        <v>108</v>
      </c>
      <c r="B56" s="203"/>
      <c r="C56" s="62">
        <f>C49/C52*100</f>
        <v>5563.6676369409897</v>
      </c>
      <c r="D56" s="62">
        <f>D49/D52*100</f>
        <v>5035.3400222965438</v>
      </c>
      <c r="E56" s="63">
        <f>E49/E52*100</f>
        <v>4135.8109360519002</v>
      </c>
      <c r="F56" s="62">
        <f>F49/F52*100</f>
        <v>3500.8387135702646</v>
      </c>
      <c r="G56" s="64">
        <f>G49/G52*100</f>
        <v>3279.7087066144522</v>
      </c>
      <c r="H56" s="204"/>
      <c r="I56" s="159"/>
    </row>
    <row r="57" spans="1:9" ht="15" customHeight="1">
      <c r="A57" s="124" t="s">
        <v>106</v>
      </c>
      <c r="B57" s="124"/>
      <c r="C57" s="59">
        <v>1791.46</v>
      </c>
      <c r="D57" s="59">
        <v>1826.49</v>
      </c>
      <c r="E57" s="60">
        <v>1315.67</v>
      </c>
      <c r="F57" s="59">
        <v>1824.34</v>
      </c>
      <c r="G57" s="59">
        <v>1604.64</v>
      </c>
      <c r="H57" s="94" t="s">
        <v>121</v>
      </c>
    </row>
    <row r="58" spans="1:9" ht="15" customHeight="1">
      <c r="C58" s="51"/>
      <c r="D58" s="51"/>
      <c r="E58" s="52"/>
      <c r="F58" s="51"/>
      <c r="G58" s="51"/>
    </row>
    <row r="59" spans="1:9" ht="15" customHeight="1">
      <c r="C59" s="8">
        <v>5563.67</v>
      </c>
      <c r="D59" s="8">
        <v>5035.34</v>
      </c>
      <c r="E59" s="77">
        <v>4135.8100000000004</v>
      </c>
      <c r="F59" s="8">
        <v>3500.84</v>
      </c>
      <c r="G59" s="93">
        <f>G56</f>
        <v>3279.7087066144522</v>
      </c>
    </row>
    <row r="60" spans="1:9" ht="15" customHeight="1" thickBot="1"/>
    <row r="61" spans="1:9" ht="15" customHeight="1" thickBot="1">
      <c r="C61" s="70">
        <f t="shared" ref="C61:F61" si="3">ROUND(C59*C52/100,0)</f>
        <v>841004</v>
      </c>
      <c r="D61" s="71">
        <f t="shared" si="3"/>
        <v>993674</v>
      </c>
      <c r="E61" s="71">
        <f t="shared" si="3"/>
        <v>1115635</v>
      </c>
      <c r="F61" s="71">
        <f t="shared" si="3"/>
        <v>1160388</v>
      </c>
      <c r="G61" s="72">
        <f>ROUND(G59*G52/100,0)</f>
        <v>1222741</v>
      </c>
    </row>
    <row r="62" spans="1:9" ht="15" customHeight="1">
      <c r="C62" s="53">
        <f>C51/C50</f>
        <v>0.73674900655307174</v>
      </c>
      <c r="D62" s="53">
        <f t="shared" ref="D62:G62" si="4">D51/D50</f>
        <v>0.70663514370884639</v>
      </c>
      <c r="E62" s="53">
        <f t="shared" si="4"/>
        <v>0.68223520977486285</v>
      </c>
      <c r="F62" s="53">
        <f t="shared" si="4"/>
        <v>0.68571142246574457</v>
      </c>
      <c r="G62" s="53">
        <f t="shared" si="4"/>
        <v>0.67399989015495088</v>
      </c>
    </row>
  </sheetData>
  <mergeCells count="17"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  <mergeCell ref="A56:B56"/>
    <mergeCell ref="H56:I56"/>
    <mergeCell ref="A57:B5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O43" sqref="O43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8.875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75</v>
      </c>
      <c r="S1" s="188" t="s">
        <v>16</v>
      </c>
      <c r="T1" s="189"/>
      <c r="U1" s="192" t="s">
        <v>76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45" t="s">
        <v>57</v>
      </c>
      <c r="D48" s="45" t="s">
        <v>58</v>
      </c>
      <c r="E48" s="45" t="s">
        <v>59</v>
      </c>
      <c r="F48" s="45" t="s">
        <v>63</v>
      </c>
      <c r="G48" s="45" t="s">
        <v>119</v>
      </c>
      <c r="H48" s="159"/>
      <c r="I48" s="159"/>
    </row>
    <row r="49" spans="1:9" ht="15" customHeight="1">
      <c r="A49" s="198" t="s">
        <v>46</v>
      </c>
      <c r="B49" s="199"/>
      <c r="C49" s="54">
        <v>15116</v>
      </c>
      <c r="D49" s="54">
        <v>19734</v>
      </c>
      <c r="E49" s="54">
        <v>26975</v>
      </c>
      <c r="F49" s="55">
        <v>33146</v>
      </c>
      <c r="G49" s="55">
        <v>37282</v>
      </c>
      <c r="H49" s="159" t="s">
        <v>78</v>
      </c>
      <c r="I49" s="159"/>
    </row>
    <row r="50" spans="1:9" ht="15" customHeight="1">
      <c r="A50" s="198" t="s">
        <v>72</v>
      </c>
      <c r="B50" s="199"/>
      <c r="C50" s="54">
        <f>C51+C53</f>
        <v>77138.200000000012</v>
      </c>
      <c r="D50" s="54">
        <f t="shared" ref="D50:G50" si="0">D51+D53</f>
        <v>96891</v>
      </c>
      <c r="E50" s="54">
        <f t="shared" si="0"/>
        <v>120852.2</v>
      </c>
      <c r="F50" s="54">
        <f t="shared" si="0"/>
        <v>125265.2</v>
      </c>
      <c r="G50" s="54">
        <f t="shared" si="0"/>
        <v>135105.79999999999</v>
      </c>
      <c r="H50" s="159" t="s">
        <v>120</v>
      </c>
      <c r="I50" s="159"/>
    </row>
    <row r="51" spans="1:9" ht="15" customHeight="1">
      <c r="A51" s="198" t="s">
        <v>96</v>
      </c>
      <c r="B51" s="199"/>
      <c r="C51" s="54">
        <v>40759</v>
      </c>
      <c r="D51" s="54">
        <v>42921</v>
      </c>
      <c r="E51" s="54">
        <v>51501</v>
      </c>
      <c r="F51" s="55">
        <v>52236</v>
      </c>
      <c r="G51" s="55">
        <v>51677</v>
      </c>
      <c r="H51" s="46" t="s">
        <v>98</v>
      </c>
      <c r="I51" s="46"/>
    </row>
    <row r="52" spans="1:9" ht="15" customHeight="1">
      <c r="A52" s="200" t="s">
        <v>97</v>
      </c>
      <c r="B52" s="200"/>
      <c r="C52" s="75">
        <v>90948</v>
      </c>
      <c r="D52" s="75">
        <v>134925</v>
      </c>
      <c r="E52" s="75">
        <v>173378</v>
      </c>
      <c r="F52" s="76">
        <v>182573</v>
      </c>
      <c r="G52" s="76">
        <v>208572</v>
      </c>
      <c r="H52" s="46" t="s">
        <v>83</v>
      </c>
      <c r="I52" s="46"/>
    </row>
    <row r="53" spans="1:9" ht="15" customHeight="1" thickBot="1">
      <c r="A53" s="146" t="s">
        <v>101</v>
      </c>
      <c r="B53" s="201"/>
      <c r="C53" s="69">
        <f t="shared" ref="C53:F53" si="1">C52*0.4</f>
        <v>36379.200000000004</v>
      </c>
      <c r="D53" s="69">
        <f t="shared" si="1"/>
        <v>53970</v>
      </c>
      <c r="E53" s="69">
        <f t="shared" si="1"/>
        <v>69351.199999999997</v>
      </c>
      <c r="F53" s="69">
        <f t="shared" si="1"/>
        <v>73029.2</v>
      </c>
      <c r="G53" s="69">
        <f>G52*0.4</f>
        <v>83428.800000000003</v>
      </c>
      <c r="H53" s="46" t="s">
        <v>100</v>
      </c>
      <c r="I53" s="46"/>
    </row>
    <row r="54" spans="1:9" ht="15" customHeight="1" thickBot="1">
      <c r="A54" s="202" t="s">
        <v>16</v>
      </c>
      <c r="B54" s="203"/>
      <c r="C54" s="62">
        <f>C49/C50*100</f>
        <v>19.595997832461734</v>
      </c>
      <c r="D54" s="62">
        <f>D49/D50*100</f>
        <v>20.367216769359384</v>
      </c>
      <c r="E54" s="63">
        <f>E49/E50*100</f>
        <v>22.320652830482192</v>
      </c>
      <c r="F54" s="62">
        <f>F49/F50*100</f>
        <v>26.46066106149194</v>
      </c>
      <c r="G54" s="64">
        <f>G49/G50*100</f>
        <v>27.594670251018094</v>
      </c>
      <c r="H54" s="204"/>
      <c r="I54" s="159"/>
    </row>
    <row r="55" spans="1:9" ht="15" customHeight="1">
      <c r="A55" s="124" t="s">
        <v>106</v>
      </c>
      <c r="B55" s="124"/>
      <c r="C55" s="59">
        <v>51.28</v>
      </c>
      <c r="D55" s="59">
        <v>48</v>
      </c>
      <c r="E55" s="60">
        <v>60.78</v>
      </c>
      <c r="F55" s="59">
        <v>54.16</v>
      </c>
      <c r="G55" s="59">
        <v>60.01</v>
      </c>
    </row>
    <row r="56" spans="1:9" ht="15" customHeight="1">
      <c r="C56" s="51"/>
      <c r="D56" s="51"/>
      <c r="E56" s="52"/>
      <c r="F56" s="51"/>
      <c r="G56" s="51"/>
    </row>
  </sheetData>
  <mergeCells count="14">
    <mergeCell ref="A50:B50"/>
    <mergeCell ref="H50:I50"/>
    <mergeCell ref="A54:B54"/>
    <mergeCell ref="H54:I54"/>
    <mergeCell ref="A55:B55"/>
    <mergeCell ref="A51:B51"/>
    <mergeCell ref="A52:B52"/>
    <mergeCell ref="A53:B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M28" sqref="M28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70</v>
      </c>
      <c r="S1" s="188" t="s">
        <v>17</v>
      </c>
      <c r="T1" s="189"/>
      <c r="U1" s="192" t="s">
        <v>71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45" t="s">
        <v>57</v>
      </c>
      <c r="D48" s="45" t="s">
        <v>58</v>
      </c>
      <c r="E48" s="45" t="s">
        <v>59</v>
      </c>
      <c r="F48" s="45" t="s">
        <v>63</v>
      </c>
      <c r="G48" s="45" t="s">
        <v>119</v>
      </c>
      <c r="H48" s="159"/>
      <c r="I48" s="159"/>
    </row>
    <row r="49" spans="1:9" ht="15" customHeight="1">
      <c r="A49" s="198" t="s">
        <v>72</v>
      </c>
      <c r="B49" s="199"/>
      <c r="C49" s="55">
        <f>C50+C52</f>
        <v>77138.200000000012</v>
      </c>
      <c r="D49" s="55">
        <f>D50+D52</f>
        <v>96891</v>
      </c>
      <c r="E49" s="55">
        <f>E50+E52</f>
        <v>120852.2</v>
      </c>
      <c r="F49" s="55">
        <f>F50+F52</f>
        <v>125265.2</v>
      </c>
      <c r="G49" s="55">
        <f>G50+G52</f>
        <v>135105.79999999999</v>
      </c>
      <c r="H49" s="159" t="s">
        <v>109</v>
      </c>
      <c r="I49" s="159"/>
    </row>
    <row r="50" spans="1:9" ht="15" customHeight="1">
      <c r="A50" s="198" t="s">
        <v>96</v>
      </c>
      <c r="B50" s="199"/>
      <c r="C50" s="54">
        <v>40759</v>
      </c>
      <c r="D50" s="54">
        <v>42921</v>
      </c>
      <c r="E50" s="54">
        <v>51501</v>
      </c>
      <c r="F50" s="55">
        <v>52236</v>
      </c>
      <c r="G50" s="55">
        <v>51677</v>
      </c>
      <c r="H50" s="29" t="s">
        <v>98</v>
      </c>
      <c r="I50" s="29"/>
    </row>
    <row r="51" spans="1:9" ht="15" customHeight="1">
      <c r="A51" s="200" t="s">
        <v>97</v>
      </c>
      <c r="B51" s="200"/>
      <c r="C51" s="75">
        <v>90948</v>
      </c>
      <c r="D51" s="75">
        <v>134925</v>
      </c>
      <c r="E51" s="75">
        <v>173378</v>
      </c>
      <c r="F51" s="76">
        <v>182573</v>
      </c>
      <c r="G51" s="76">
        <v>208572</v>
      </c>
      <c r="H51" s="29" t="s">
        <v>99</v>
      </c>
      <c r="I51" s="29"/>
    </row>
    <row r="52" spans="1:9" ht="15" customHeight="1">
      <c r="A52" s="146" t="s">
        <v>101</v>
      </c>
      <c r="B52" s="201"/>
      <c r="C52" s="69">
        <f t="shared" ref="C52:F52" si="0">C51*0.4</f>
        <v>36379.200000000004</v>
      </c>
      <c r="D52" s="69">
        <f t="shared" si="0"/>
        <v>53970</v>
      </c>
      <c r="E52" s="69">
        <f t="shared" si="0"/>
        <v>69351.199999999997</v>
      </c>
      <c r="F52" s="69">
        <f t="shared" si="0"/>
        <v>73029.2</v>
      </c>
      <c r="G52" s="69">
        <f>G51*0.4</f>
        <v>83428.800000000003</v>
      </c>
      <c r="H52" s="29" t="s">
        <v>100</v>
      </c>
      <c r="I52" s="29"/>
    </row>
    <row r="53" spans="1:9" ht="15" customHeight="1" thickBot="1">
      <c r="A53" s="198" t="s">
        <v>48</v>
      </c>
      <c r="B53" s="199"/>
      <c r="C53" s="54">
        <v>85103</v>
      </c>
      <c r="D53" s="54">
        <v>109838</v>
      </c>
      <c r="E53" s="54">
        <v>135357</v>
      </c>
      <c r="F53" s="55">
        <v>157754</v>
      </c>
      <c r="G53" s="55">
        <v>192477</v>
      </c>
      <c r="H53" s="159" t="s">
        <v>73</v>
      </c>
      <c r="I53" s="159"/>
    </row>
    <row r="54" spans="1:9" ht="15" customHeight="1" thickBot="1">
      <c r="A54" s="202" t="s">
        <v>17</v>
      </c>
      <c r="B54" s="203"/>
      <c r="C54" s="56">
        <f>C49/C53*1000</f>
        <v>906.40987979272188</v>
      </c>
      <c r="D54" s="56">
        <f>D49/D53*1000</f>
        <v>882.12640434093851</v>
      </c>
      <c r="E54" s="57">
        <f>E49/E53*1000</f>
        <v>892.8404146072977</v>
      </c>
      <c r="F54" s="56">
        <f>F49/F53*1000</f>
        <v>794.05403349518861</v>
      </c>
      <c r="G54" s="58">
        <f>G49/G53*1000</f>
        <v>701.93217890968788</v>
      </c>
      <c r="H54" s="204"/>
      <c r="I54" s="159"/>
    </row>
    <row r="55" spans="1:9" ht="15" customHeight="1">
      <c r="A55" s="124" t="s">
        <v>106</v>
      </c>
      <c r="B55" s="124"/>
      <c r="C55" s="60">
        <v>311.81</v>
      </c>
      <c r="D55" s="60">
        <v>334.37</v>
      </c>
      <c r="E55" s="60">
        <v>276.26</v>
      </c>
      <c r="F55" s="60">
        <v>307.56</v>
      </c>
      <c r="G55" s="60">
        <v>277.67</v>
      </c>
    </row>
    <row r="56" spans="1:9" ht="15" customHeight="1">
      <c r="C56" s="51"/>
      <c r="D56" s="51"/>
      <c r="E56" s="52"/>
      <c r="F56" s="51"/>
      <c r="G56" s="51"/>
    </row>
  </sheetData>
  <mergeCells count="14">
    <mergeCell ref="A54:B54"/>
    <mergeCell ref="H54:I54"/>
    <mergeCell ref="A55:B55"/>
    <mergeCell ref="A51:B51"/>
    <mergeCell ref="A52:B52"/>
    <mergeCell ref="R1:R2"/>
    <mergeCell ref="S1:T2"/>
    <mergeCell ref="A53:B53"/>
    <mergeCell ref="U1:Y2"/>
    <mergeCell ref="H48:I48"/>
    <mergeCell ref="A49:B49"/>
    <mergeCell ref="H49:I49"/>
    <mergeCell ref="A50:B50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O45" sqref="O45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60</v>
      </c>
      <c r="S1" s="188" t="s">
        <v>18</v>
      </c>
      <c r="T1" s="189"/>
      <c r="U1" s="192" t="s">
        <v>66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45" t="s">
        <v>57</v>
      </c>
      <c r="D48" s="45" t="s">
        <v>58</v>
      </c>
      <c r="E48" s="45" t="s">
        <v>59</v>
      </c>
      <c r="F48" s="45" t="s">
        <v>63</v>
      </c>
      <c r="G48" s="45" t="s">
        <v>119</v>
      </c>
      <c r="H48" s="159"/>
      <c r="I48" s="159"/>
    </row>
    <row r="49" spans="1:9" ht="15" customHeight="1">
      <c r="A49" s="198" t="s">
        <v>69</v>
      </c>
      <c r="B49" s="199"/>
      <c r="C49" s="54">
        <v>232</v>
      </c>
      <c r="D49" s="54">
        <v>310</v>
      </c>
      <c r="E49" s="54">
        <v>418</v>
      </c>
      <c r="F49" s="55">
        <v>418</v>
      </c>
      <c r="G49" s="55">
        <v>534</v>
      </c>
      <c r="H49" s="159" t="s">
        <v>67</v>
      </c>
      <c r="I49" s="159"/>
    </row>
    <row r="50" spans="1:9" ht="15" customHeight="1" thickBot="1">
      <c r="A50" s="198" t="s">
        <v>61</v>
      </c>
      <c r="B50" s="199"/>
      <c r="C50" s="54">
        <v>2150</v>
      </c>
      <c r="D50" s="54">
        <v>2150</v>
      </c>
      <c r="E50" s="54">
        <v>2150</v>
      </c>
      <c r="F50" s="55">
        <v>2150</v>
      </c>
      <c r="G50" s="55">
        <v>2150</v>
      </c>
      <c r="H50" s="159" t="s">
        <v>68</v>
      </c>
      <c r="I50" s="159"/>
    </row>
    <row r="51" spans="1:9" ht="15" customHeight="1" thickBot="1">
      <c r="A51" s="202" t="s">
        <v>18</v>
      </c>
      <c r="B51" s="203"/>
      <c r="C51" s="62">
        <f>C49/C50*100</f>
        <v>10.790697674418604</v>
      </c>
      <c r="D51" s="62">
        <f>D49/D50*100</f>
        <v>14.418604651162791</v>
      </c>
      <c r="E51" s="63">
        <f>E49/E50*100</f>
        <v>19.441860465116278</v>
      </c>
      <c r="F51" s="62">
        <f>F49/F50*100</f>
        <v>19.441860465116278</v>
      </c>
      <c r="G51" s="64">
        <f>G49/G50*100</f>
        <v>24.837209302325579</v>
      </c>
      <c r="H51" s="204"/>
      <c r="I51" s="159"/>
    </row>
    <row r="52" spans="1:9" ht="15" customHeight="1">
      <c r="A52" s="124" t="s">
        <v>106</v>
      </c>
      <c r="B52" s="124"/>
      <c r="C52" s="59">
        <v>41.95</v>
      </c>
      <c r="D52" s="59">
        <v>40.71</v>
      </c>
      <c r="E52" s="60">
        <v>41.63</v>
      </c>
      <c r="F52" s="59">
        <v>39.869999999999997</v>
      </c>
      <c r="G52" s="59">
        <v>41.28</v>
      </c>
    </row>
    <row r="53" spans="1:9" ht="15" customHeight="1">
      <c r="C53" s="51"/>
      <c r="D53" s="51"/>
      <c r="E53" s="52"/>
      <c r="F53" s="51"/>
      <c r="G53" s="51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R6" sqref="R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56</v>
      </c>
      <c r="S1" s="188" t="s">
        <v>19</v>
      </c>
      <c r="T1" s="189"/>
      <c r="U1" s="192" t="s">
        <v>30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45" t="s">
        <v>57</v>
      </c>
      <c r="D48" s="45" t="s">
        <v>58</v>
      </c>
      <c r="E48" s="45" t="s">
        <v>59</v>
      </c>
      <c r="F48" s="45" t="s">
        <v>63</v>
      </c>
      <c r="G48" s="45" t="s">
        <v>119</v>
      </c>
      <c r="H48" s="159"/>
      <c r="I48" s="159"/>
    </row>
    <row r="49" spans="1:9" ht="15" customHeight="1">
      <c r="A49" s="198" t="s">
        <v>102</v>
      </c>
      <c r="B49" s="199"/>
      <c r="C49" s="54">
        <v>1064</v>
      </c>
      <c r="D49" s="54">
        <v>1483</v>
      </c>
      <c r="E49" s="54">
        <v>1783</v>
      </c>
      <c r="F49" s="55">
        <v>1976</v>
      </c>
      <c r="G49" s="55">
        <v>2125</v>
      </c>
      <c r="H49" s="159" t="s">
        <v>65</v>
      </c>
      <c r="I49" s="159"/>
    </row>
    <row r="50" spans="1:9" ht="15" customHeight="1" thickBot="1">
      <c r="A50" s="198" t="s">
        <v>74</v>
      </c>
      <c r="B50" s="199"/>
      <c r="C50" s="54">
        <v>2640</v>
      </c>
      <c r="D50" s="54">
        <v>3452</v>
      </c>
      <c r="E50" s="54">
        <v>3858</v>
      </c>
      <c r="F50" s="55">
        <v>4188</v>
      </c>
      <c r="G50" s="55">
        <v>4233</v>
      </c>
      <c r="H50" s="159" t="s">
        <v>64</v>
      </c>
      <c r="I50" s="159"/>
    </row>
    <row r="51" spans="1:9" ht="15" customHeight="1" thickBot="1">
      <c r="A51" s="202" t="s">
        <v>107</v>
      </c>
      <c r="B51" s="203"/>
      <c r="C51" s="62">
        <f>C49/C50*100</f>
        <v>40.303030303030305</v>
      </c>
      <c r="D51" s="62">
        <f>D49/D50*100</f>
        <v>42.960602549246815</v>
      </c>
      <c r="E51" s="63">
        <f>E49/E50*100</f>
        <v>46.215655780196997</v>
      </c>
      <c r="F51" s="62">
        <f>F49/F50*100</f>
        <v>47.182425978987588</v>
      </c>
      <c r="G51" s="64">
        <f>G49/G50*100</f>
        <v>50.200803212851412</v>
      </c>
      <c r="H51" s="204"/>
      <c r="I51" s="159"/>
    </row>
    <row r="52" spans="1:9" ht="15" customHeight="1">
      <c r="A52" s="124" t="s">
        <v>106</v>
      </c>
      <c r="B52" s="124"/>
      <c r="C52" s="59">
        <v>64.459999999999994</v>
      </c>
      <c r="D52" s="59">
        <v>63.45</v>
      </c>
      <c r="E52" s="60">
        <v>66.33</v>
      </c>
      <c r="F52" s="59">
        <v>61.37</v>
      </c>
      <c r="G52" s="59">
        <v>61.3</v>
      </c>
    </row>
    <row r="53" spans="1:9" ht="15" customHeight="1">
      <c r="C53" s="51"/>
      <c r="D53" s="51"/>
      <c r="E53" s="52"/>
      <c r="F53" s="51"/>
      <c r="G53" s="51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G48" sqref="G48"/>
    </sheetView>
  </sheetViews>
  <sheetFormatPr defaultRowHeight="15" customHeight="1"/>
  <cols>
    <col min="1" max="2" width="9" style="8"/>
    <col min="3" max="4" width="9" style="8" customWidth="1"/>
    <col min="5" max="5" width="9" style="96" customWidth="1"/>
    <col min="6" max="6" width="9" style="8" customWidth="1"/>
    <col min="7" max="7" width="9.25" style="8" bestFit="1" customWidth="1"/>
    <col min="8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6" t="s">
        <v>122</v>
      </c>
      <c r="S1" s="188" t="s">
        <v>123</v>
      </c>
      <c r="T1" s="189"/>
      <c r="U1" s="192" t="s">
        <v>124</v>
      </c>
      <c r="V1" s="193"/>
      <c r="W1" s="193"/>
      <c r="X1" s="193"/>
      <c r="Y1" s="194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125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7" spans="1:25" ht="15" customHeight="1">
      <c r="E47" s="8"/>
      <c r="F47" s="96"/>
    </row>
    <row r="48" spans="1:25" ht="15" customHeight="1">
      <c r="C48" s="98" t="s">
        <v>57</v>
      </c>
      <c r="D48" s="98" t="s">
        <v>58</v>
      </c>
      <c r="E48" s="98" t="s">
        <v>59</v>
      </c>
      <c r="F48" s="98" t="s">
        <v>63</v>
      </c>
      <c r="G48" s="98" t="s">
        <v>126</v>
      </c>
      <c r="H48" s="10"/>
      <c r="I48" s="97"/>
    </row>
    <row r="49" spans="1:9" ht="15" customHeight="1">
      <c r="A49" s="198" t="s">
        <v>127</v>
      </c>
      <c r="B49" s="199"/>
      <c r="C49" s="54">
        <f t="shared" ref="C49:G49" si="0">C50+C51+C52</f>
        <v>0</v>
      </c>
      <c r="D49" s="54">
        <f t="shared" si="0"/>
        <v>0</v>
      </c>
      <c r="E49" s="54">
        <f t="shared" si="0"/>
        <v>0</v>
      </c>
      <c r="F49" s="54">
        <f t="shared" si="0"/>
        <v>0</v>
      </c>
      <c r="G49" s="54">
        <f t="shared" si="0"/>
        <v>0</v>
      </c>
      <c r="H49" s="97"/>
      <c r="I49" s="97"/>
    </row>
    <row r="50" spans="1:9" ht="15" customHeight="1">
      <c r="A50" s="213" t="s">
        <v>128</v>
      </c>
      <c r="B50" s="214"/>
      <c r="C50" s="54">
        <v>0</v>
      </c>
      <c r="D50" s="54">
        <v>0</v>
      </c>
      <c r="E50" s="55">
        <v>0</v>
      </c>
      <c r="F50" s="55">
        <v>0</v>
      </c>
      <c r="G50" s="55">
        <v>0</v>
      </c>
      <c r="H50" s="97" t="s">
        <v>129</v>
      </c>
      <c r="I50" s="97"/>
    </row>
    <row r="51" spans="1:9" ht="15" customHeight="1">
      <c r="A51" s="213" t="s">
        <v>130</v>
      </c>
      <c r="B51" s="214"/>
      <c r="C51" s="54">
        <v>0</v>
      </c>
      <c r="D51" s="54">
        <v>0</v>
      </c>
      <c r="E51" s="55">
        <v>0</v>
      </c>
      <c r="F51" s="55">
        <v>0</v>
      </c>
      <c r="G51" s="55">
        <v>0</v>
      </c>
      <c r="H51" s="97"/>
      <c r="I51" s="97"/>
    </row>
    <row r="52" spans="1:9" ht="15" customHeight="1">
      <c r="A52" s="213" t="s">
        <v>131</v>
      </c>
      <c r="B52" s="214"/>
      <c r="C52" s="54">
        <f>C53*F60/100</f>
        <v>0</v>
      </c>
      <c r="D52" s="54">
        <f>D53*G60/100</f>
        <v>0</v>
      </c>
      <c r="E52" s="54">
        <f>E53*H60/100</f>
        <v>0</v>
      </c>
      <c r="F52" s="55">
        <v>0</v>
      </c>
      <c r="G52" s="55">
        <v>0</v>
      </c>
      <c r="H52" s="97"/>
      <c r="I52" s="97"/>
    </row>
    <row r="53" spans="1:9" ht="15" customHeight="1">
      <c r="A53" s="198" t="s">
        <v>132</v>
      </c>
      <c r="B53" s="199"/>
      <c r="C53" s="54">
        <f t="shared" ref="C53:G53" si="1">C54+C55+C56</f>
        <v>30</v>
      </c>
      <c r="D53" s="54">
        <f t="shared" si="1"/>
        <v>34</v>
      </c>
      <c r="E53" s="55">
        <f t="shared" si="1"/>
        <v>35</v>
      </c>
      <c r="F53" s="55">
        <f t="shared" si="1"/>
        <v>37</v>
      </c>
      <c r="G53" s="55">
        <f t="shared" si="1"/>
        <v>40</v>
      </c>
      <c r="H53" s="97" t="s">
        <v>133</v>
      </c>
      <c r="I53" s="97"/>
    </row>
    <row r="54" spans="1:9" ht="15" customHeight="1">
      <c r="A54" s="213" t="s">
        <v>128</v>
      </c>
      <c r="B54" s="214"/>
      <c r="C54" s="54">
        <v>30</v>
      </c>
      <c r="D54" s="54">
        <v>34</v>
      </c>
      <c r="E54" s="55">
        <v>35</v>
      </c>
      <c r="F54" s="55">
        <v>37</v>
      </c>
      <c r="G54" s="55">
        <v>40</v>
      </c>
      <c r="H54" s="97" t="s">
        <v>134</v>
      </c>
      <c r="I54" s="97"/>
    </row>
    <row r="55" spans="1:9" ht="15" customHeight="1">
      <c r="A55" s="213" t="s">
        <v>130</v>
      </c>
      <c r="B55" s="214"/>
      <c r="C55" s="54">
        <v>0</v>
      </c>
      <c r="D55" s="54">
        <v>0</v>
      </c>
      <c r="E55" s="55">
        <v>0</v>
      </c>
      <c r="F55" s="55">
        <v>0</v>
      </c>
      <c r="G55" s="55">
        <v>0</v>
      </c>
      <c r="H55" s="97" t="s">
        <v>135</v>
      </c>
      <c r="I55" s="97"/>
    </row>
    <row r="56" spans="1:9" ht="15" customHeight="1" thickBot="1">
      <c r="A56" s="213" t="s">
        <v>131</v>
      </c>
      <c r="B56" s="214"/>
      <c r="C56" s="66">
        <v>0</v>
      </c>
      <c r="D56" s="65">
        <v>0</v>
      </c>
      <c r="E56" s="67">
        <v>0</v>
      </c>
      <c r="F56" s="112">
        <v>0</v>
      </c>
      <c r="G56" s="112">
        <v>0</v>
      </c>
      <c r="H56" s="10" t="s">
        <v>136</v>
      </c>
      <c r="I56" s="97"/>
    </row>
    <row r="57" spans="1:9" ht="15" customHeight="1" thickBot="1">
      <c r="A57" s="202" t="s">
        <v>123</v>
      </c>
      <c r="B57" s="203"/>
      <c r="C57" s="62">
        <f>C49/C53*100</f>
        <v>0</v>
      </c>
      <c r="D57" s="63">
        <f t="shared" ref="D57:G57" si="2">D49/D53*100</f>
        <v>0</v>
      </c>
      <c r="E57" s="62">
        <f t="shared" si="2"/>
        <v>0</v>
      </c>
      <c r="F57" s="62">
        <f t="shared" si="2"/>
        <v>0</v>
      </c>
      <c r="G57" s="64">
        <f t="shared" si="2"/>
        <v>0</v>
      </c>
      <c r="H57" s="99"/>
      <c r="I57" s="97"/>
    </row>
    <row r="58" spans="1:9" ht="15" customHeight="1">
      <c r="A58" s="124" t="s">
        <v>106</v>
      </c>
      <c r="B58" s="124"/>
      <c r="C58" s="59">
        <v>0.14000000000000001</v>
      </c>
      <c r="D58" s="60">
        <v>0</v>
      </c>
      <c r="E58" s="59">
        <v>0.16</v>
      </c>
      <c r="F58" s="59">
        <v>0.2</v>
      </c>
      <c r="G58" s="59">
        <v>0.19</v>
      </c>
    </row>
    <row r="59" spans="1:9" ht="15" customHeight="1">
      <c r="C59" s="51"/>
      <c r="D59" s="51"/>
      <c r="E59" s="51"/>
      <c r="F59" s="51"/>
      <c r="G59" s="52"/>
      <c r="H59" s="51"/>
      <c r="I59" s="51"/>
    </row>
    <row r="60" spans="1:9" ht="15" customHeight="1">
      <c r="C60" s="97"/>
      <c r="D60" s="97"/>
      <c r="E60" s="97"/>
      <c r="F60" s="97"/>
      <c r="G60" s="97"/>
      <c r="H60" s="97"/>
      <c r="I60" s="97"/>
    </row>
    <row r="61" spans="1:9" ht="15" customHeight="1">
      <c r="E61" s="8"/>
      <c r="G61" s="96"/>
    </row>
  </sheetData>
  <mergeCells count="13">
    <mergeCell ref="A51:B51"/>
    <mergeCell ref="R1:R2"/>
    <mergeCell ref="S1:T2"/>
    <mergeCell ref="U1:Y2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7"/>
  <sheetViews>
    <sheetView tabSelected="1" zoomScale="80" zoomScaleNormal="80" zoomScaleSheetLayoutView="100" workbookViewId="0">
      <selection activeCell="C29" sqref="C29"/>
    </sheetView>
  </sheetViews>
  <sheetFormatPr defaultRowHeight="13.5"/>
  <cols>
    <col min="1" max="20" width="9" style="27" customWidth="1"/>
    <col min="21" max="16384" width="9" style="27"/>
  </cols>
  <sheetData>
    <row r="1" spans="1:32" ht="13.5" customHeight="1">
      <c r="C1" s="219" t="s">
        <v>104</v>
      </c>
      <c r="D1" s="219"/>
      <c r="E1" s="219"/>
      <c r="G1" s="81"/>
      <c r="H1" s="217" t="s">
        <v>105</v>
      </c>
      <c r="I1" s="217"/>
      <c r="J1" s="215" t="s">
        <v>110</v>
      </c>
      <c r="K1" s="215"/>
    </row>
    <row r="2" spans="1:32" ht="13.5" customHeight="1" thickBot="1">
      <c r="C2" s="219"/>
      <c r="D2" s="219"/>
      <c r="E2" s="219"/>
      <c r="G2" s="81"/>
      <c r="H2" s="218"/>
      <c r="I2" s="218"/>
      <c r="J2" s="216"/>
      <c r="K2" s="216"/>
    </row>
    <row r="3" spans="1:32" ht="7.5" customHeight="1" thickTop="1">
      <c r="A3" s="78"/>
      <c r="B3" s="78"/>
      <c r="C3" s="79"/>
      <c r="D3" s="78"/>
      <c r="E3" s="78"/>
      <c r="F3" s="78"/>
    </row>
    <row r="4" spans="1:32">
      <c r="A4" s="100"/>
      <c r="B4" s="100"/>
      <c r="C4" s="101"/>
      <c r="D4" s="100"/>
      <c r="E4" s="100"/>
      <c r="F4" s="100"/>
      <c r="G4" s="102"/>
      <c r="H4" s="102"/>
      <c r="I4" s="103"/>
      <c r="J4" s="103"/>
      <c r="K4" s="103"/>
      <c r="L4" s="103"/>
      <c r="M4" s="103"/>
      <c r="N4" s="103"/>
      <c r="O4" s="103"/>
      <c r="P4" s="103"/>
      <c r="Q4" s="105"/>
      <c r="R4" s="105"/>
      <c r="S4" s="105"/>
      <c r="T4" s="105"/>
      <c r="U4" s="105"/>
      <c r="V4" s="105"/>
      <c r="W4" s="105"/>
      <c r="X4" s="105"/>
      <c r="Y4" s="111"/>
      <c r="Z4" s="111"/>
      <c r="AA4" s="111"/>
      <c r="AB4" s="111"/>
      <c r="AC4" s="111"/>
      <c r="AD4" s="111"/>
      <c r="AE4" s="111"/>
      <c r="AF4" s="111"/>
    </row>
    <row r="5" spans="1:32">
      <c r="A5" s="102"/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03"/>
      <c r="O5" s="103"/>
      <c r="P5" s="103"/>
      <c r="Q5" s="105"/>
      <c r="R5" s="105"/>
      <c r="S5" s="105"/>
      <c r="T5" s="105"/>
      <c r="U5" s="105"/>
      <c r="V5" s="105"/>
      <c r="W5" s="105"/>
      <c r="X5" s="105"/>
      <c r="Y5" s="111"/>
      <c r="Z5" s="111"/>
      <c r="AA5" s="111"/>
      <c r="AB5" s="111"/>
      <c r="AC5" s="111"/>
      <c r="AD5" s="111"/>
      <c r="AE5" s="111"/>
      <c r="AF5" s="111"/>
    </row>
    <row r="6" spans="1:3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103"/>
      <c r="M6" s="103"/>
      <c r="N6" s="103"/>
      <c r="O6" s="103"/>
      <c r="P6" s="103"/>
      <c r="Q6" s="105"/>
      <c r="R6" s="105"/>
      <c r="S6" s="105"/>
      <c r="T6" s="105"/>
      <c r="U6" s="105"/>
      <c r="V6" s="105"/>
      <c r="W6" s="105"/>
      <c r="X6" s="105"/>
      <c r="Y6" s="111"/>
      <c r="Z6" s="111"/>
      <c r="AA6" s="111"/>
      <c r="AB6" s="111"/>
      <c r="AC6" s="111"/>
      <c r="AD6" s="111"/>
      <c r="AE6" s="111"/>
      <c r="AF6" s="111"/>
    </row>
    <row r="7" spans="1:32">
      <c r="A7" s="102"/>
      <c r="B7" s="102"/>
      <c r="C7" s="102"/>
      <c r="D7" s="102"/>
      <c r="E7" s="102"/>
      <c r="F7" s="102"/>
      <c r="G7" s="102"/>
      <c r="H7" s="102"/>
      <c r="I7" s="103"/>
      <c r="J7" s="103"/>
      <c r="K7" s="103"/>
      <c r="L7" s="103"/>
      <c r="M7" s="103"/>
      <c r="N7" s="103"/>
      <c r="O7" s="103"/>
      <c r="P7" s="103"/>
      <c r="Q7" s="105"/>
      <c r="R7" s="105"/>
      <c r="S7" s="105"/>
      <c r="T7" s="105"/>
      <c r="U7" s="105"/>
      <c r="V7" s="105"/>
      <c r="W7" s="105"/>
      <c r="X7" s="105"/>
      <c r="Y7" s="111"/>
      <c r="Z7" s="111"/>
      <c r="AA7" s="111"/>
      <c r="AB7" s="111"/>
      <c r="AC7" s="111"/>
      <c r="AD7" s="111"/>
      <c r="AE7" s="111"/>
      <c r="AF7" s="111"/>
    </row>
    <row r="8" spans="1:32">
      <c r="A8" s="102"/>
      <c r="B8" s="102"/>
      <c r="C8" s="102"/>
      <c r="D8" s="102"/>
      <c r="E8" s="102"/>
      <c r="F8" s="102"/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5"/>
      <c r="R8" s="105"/>
      <c r="S8" s="105"/>
      <c r="T8" s="105"/>
      <c r="U8" s="105"/>
      <c r="V8" s="105"/>
      <c r="W8" s="105"/>
      <c r="X8" s="105"/>
      <c r="Y8" s="111"/>
      <c r="Z8" s="111"/>
      <c r="AA8" s="111"/>
      <c r="AB8" s="111"/>
      <c r="AC8" s="111"/>
      <c r="AD8" s="111"/>
      <c r="AE8" s="111"/>
      <c r="AF8" s="111"/>
    </row>
    <row r="9" spans="1:32">
      <c r="A9" s="102"/>
      <c r="B9" s="102"/>
      <c r="C9" s="102"/>
      <c r="D9" s="102"/>
      <c r="E9" s="102"/>
      <c r="F9" s="102"/>
      <c r="G9" s="102"/>
      <c r="H9" s="102"/>
      <c r="I9" s="103"/>
      <c r="J9" s="103"/>
      <c r="K9" s="103"/>
      <c r="L9" s="103"/>
      <c r="M9" s="103"/>
      <c r="N9" s="103"/>
      <c r="O9" s="103"/>
      <c r="P9" s="103"/>
      <c r="Q9" s="105"/>
      <c r="R9" s="105"/>
      <c r="S9" s="105"/>
      <c r="T9" s="105"/>
      <c r="U9" s="105"/>
      <c r="V9" s="105"/>
      <c r="W9" s="105"/>
      <c r="X9" s="105"/>
      <c r="Y9" s="111"/>
      <c r="Z9" s="111"/>
      <c r="AA9" s="111"/>
      <c r="AB9" s="111"/>
      <c r="AC9" s="111"/>
      <c r="AD9" s="111"/>
      <c r="AE9" s="111"/>
      <c r="AF9" s="111"/>
    </row>
    <row r="10" spans="1:32">
      <c r="A10" s="102"/>
      <c r="B10" s="102"/>
      <c r="C10" s="102"/>
      <c r="D10" s="102"/>
      <c r="E10" s="102"/>
      <c r="F10" s="102"/>
      <c r="G10" s="102"/>
      <c r="H10" s="102"/>
      <c r="I10" s="103"/>
      <c r="J10" s="103"/>
      <c r="K10" s="103"/>
      <c r="L10" s="103"/>
      <c r="M10" s="103"/>
      <c r="N10" s="103"/>
      <c r="O10" s="103"/>
      <c r="P10" s="103"/>
      <c r="Q10" s="105"/>
      <c r="R10" s="105"/>
      <c r="S10" s="105"/>
      <c r="T10" s="105"/>
      <c r="U10" s="105"/>
      <c r="V10" s="105"/>
      <c r="W10" s="105"/>
      <c r="X10" s="105"/>
      <c r="Y10" s="111"/>
      <c r="Z10" s="111"/>
      <c r="AA10" s="111"/>
      <c r="AB10" s="111"/>
      <c r="AC10" s="111"/>
      <c r="AD10" s="111"/>
      <c r="AE10" s="111"/>
      <c r="AF10" s="111"/>
    </row>
    <row r="11" spans="1:32">
      <c r="A11" s="102"/>
      <c r="B11" s="102"/>
      <c r="C11" s="102"/>
      <c r="D11" s="102"/>
      <c r="E11" s="102"/>
      <c r="F11" s="102"/>
      <c r="G11" s="102"/>
      <c r="H11" s="102"/>
      <c r="I11" s="103"/>
      <c r="J11" s="103"/>
      <c r="K11" s="103"/>
      <c r="L11" s="103"/>
      <c r="M11" s="103"/>
      <c r="N11" s="103"/>
      <c r="O11" s="103"/>
      <c r="P11" s="103"/>
      <c r="Q11" s="105"/>
      <c r="R11" s="105"/>
      <c r="S11" s="105"/>
      <c r="T11" s="105"/>
      <c r="U11" s="105"/>
      <c r="V11" s="105"/>
      <c r="W11" s="105"/>
      <c r="X11" s="105"/>
      <c r="Y11" s="111"/>
      <c r="Z11" s="111"/>
      <c r="AA11" s="111"/>
      <c r="AB11" s="111"/>
      <c r="AC11" s="111"/>
      <c r="AD11" s="111"/>
      <c r="AE11" s="111"/>
      <c r="AF11" s="111"/>
    </row>
    <row r="12" spans="1:32">
      <c r="A12" s="102"/>
      <c r="B12" s="102"/>
      <c r="C12" s="102"/>
      <c r="D12" s="102"/>
      <c r="E12" s="102"/>
      <c r="F12" s="102"/>
      <c r="G12" s="102"/>
      <c r="H12" s="102"/>
      <c r="I12" s="103"/>
      <c r="J12" s="103"/>
      <c r="K12" s="103"/>
      <c r="L12" s="103"/>
      <c r="M12" s="103"/>
      <c r="N12" s="103"/>
      <c r="O12" s="103"/>
      <c r="P12" s="103"/>
      <c r="Q12" s="105"/>
      <c r="R12" s="105"/>
      <c r="S12" s="105"/>
      <c r="T12" s="105"/>
      <c r="U12" s="105"/>
      <c r="V12" s="105"/>
      <c r="W12" s="105"/>
      <c r="X12" s="105"/>
      <c r="Y12" s="111"/>
      <c r="Z12" s="111"/>
      <c r="AA12" s="111"/>
      <c r="AB12" s="111"/>
      <c r="AC12" s="111"/>
      <c r="AD12" s="111"/>
      <c r="AE12" s="111"/>
      <c r="AF12" s="111"/>
    </row>
    <row r="13" spans="1:32">
      <c r="A13" s="102"/>
      <c r="B13" s="102"/>
      <c r="C13" s="102"/>
      <c r="D13" s="102"/>
      <c r="E13" s="102"/>
      <c r="F13" s="102"/>
      <c r="G13" s="102"/>
      <c r="H13" s="102"/>
      <c r="I13" s="103"/>
      <c r="J13" s="103"/>
      <c r="K13" s="103"/>
      <c r="L13" s="103"/>
      <c r="M13" s="103"/>
      <c r="N13" s="103"/>
      <c r="O13" s="103"/>
      <c r="P13" s="103"/>
      <c r="Q13" s="105"/>
      <c r="R13" s="105"/>
      <c r="S13" s="105"/>
      <c r="T13" s="105"/>
      <c r="U13" s="105"/>
      <c r="V13" s="105"/>
      <c r="W13" s="105"/>
      <c r="X13" s="105"/>
      <c r="Y13" s="111"/>
      <c r="Z13" s="111"/>
      <c r="AA13" s="111"/>
      <c r="AB13" s="111"/>
      <c r="AC13" s="111"/>
      <c r="AD13" s="111"/>
      <c r="AE13" s="111"/>
      <c r="AF13" s="111"/>
    </row>
    <row r="14" spans="1:32">
      <c r="A14" s="102"/>
      <c r="B14" s="102"/>
      <c r="C14" s="102"/>
      <c r="D14" s="102"/>
      <c r="E14" s="102"/>
      <c r="F14" s="102"/>
      <c r="G14" s="102"/>
      <c r="H14" s="102"/>
      <c r="I14" s="103"/>
      <c r="J14" s="103"/>
      <c r="K14" s="103"/>
      <c r="L14" s="103"/>
      <c r="M14" s="103"/>
      <c r="N14" s="103"/>
      <c r="O14" s="103"/>
      <c r="P14" s="103"/>
      <c r="Q14" s="105"/>
      <c r="R14" s="105"/>
      <c r="S14" s="105"/>
      <c r="T14" s="105"/>
      <c r="U14" s="105"/>
      <c r="V14" s="105"/>
      <c r="W14" s="105"/>
      <c r="X14" s="105"/>
      <c r="Y14" s="111"/>
      <c r="Z14" s="111"/>
      <c r="AA14" s="111"/>
      <c r="AB14" s="111"/>
      <c r="AC14" s="111"/>
      <c r="AD14" s="111"/>
      <c r="AE14" s="111"/>
      <c r="AF14" s="111"/>
    </row>
    <row r="15" spans="1:32">
      <c r="A15" s="102"/>
      <c r="B15" s="102"/>
      <c r="C15" s="102"/>
      <c r="D15" s="102"/>
      <c r="E15" s="102"/>
      <c r="F15" s="102"/>
      <c r="G15" s="102"/>
      <c r="H15" s="102"/>
      <c r="I15" s="103"/>
      <c r="J15" s="103"/>
      <c r="K15" s="103"/>
      <c r="L15" s="103"/>
      <c r="M15" s="103"/>
      <c r="N15" s="103"/>
      <c r="O15" s="103"/>
      <c r="P15" s="103"/>
      <c r="Q15" s="105"/>
      <c r="R15" s="105"/>
      <c r="S15" s="105"/>
      <c r="T15" s="105"/>
      <c r="U15" s="105"/>
      <c r="V15" s="105"/>
      <c r="W15" s="105"/>
      <c r="X15" s="105"/>
      <c r="Y15" s="111"/>
      <c r="Z15" s="111"/>
      <c r="AA15" s="111"/>
      <c r="AB15" s="111"/>
      <c r="AC15" s="111"/>
      <c r="AD15" s="111"/>
      <c r="AE15" s="111"/>
      <c r="AF15" s="111"/>
    </row>
    <row r="16" spans="1:32">
      <c r="A16" s="102"/>
      <c r="B16" s="102"/>
      <c r="C16" s="102"/>
      <c r="D16" s="102"/>
      <c r="E16" s="102"/>
      <c r="F16" s="102"/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5"/>
      <c r="R16" s="105"/>
      <c r="S16" s="105"/>
      <c r="T16" s="105"/>
      <c r="U16" s="105"/>
      <c r="V16" s="105"/>
      <c r="W16" s="105"/>
      <c r="X16" s="105"/>
      <c r="Y16" s="111"/>
      <c r="Z16" s="111"/>
      <c r="AA16" s="111"/>
      <c r="AB16" s="111"/>
      <c r="AC16" s="111"/>
      <c r="AD16" s="111"/>
      <c r="AE16" s="111"/>
      <c r="AF16" s="111"/>
    </row>
    <row r="17" spans="1:32">
      <c r="A17" s="102"/>
      <c r="B17" s="102"/>
      <c r="C17" s="102"/>
      <c r="D17" s="102"/>
      <c r="E17" s="102"/>
      <c r="F17" s="102"/>
      <c r="G17" s="102"/>
      <c r="H17" s="102"/>
      <c r="I17" s="103"/>
      <c r="J17" s="103"/>
      <c r="K17" s="103"/>
      <c r="L17" s="103"/>
      <c r="M17" s="103"/>
      <c r="N17" s="103"/>
      <c r="O17" s="103"/>
      <c r="P17" s="103"/>
      <c r="Q17" s="105"/>
      <c r="R17" s="105"/>
      <c r="S17" s="105"/>
      <c r="T17" s="105"/>
      <c r="U17" s="105"/>
      <c r="V17" s="105"/>
      <c r="W17" s="105"/>
      <c r="X17" s="105"/>
      <c r="Y17" s="111"/>
      <c r="Z17" s="111"/>
      <c r="AA17" s="111"/>
      <c r="AB17" s="111"/>
      <c r="AC17" s="111"/>
      <c r="AD17" s="111"/>
      <c r="AE17" s="111"/>
      <c r="AF17" s="111"/>
    </row>
    <row r="18" spans="1:32">
      <c r="A18" s="102"/>
      <c r="B18" s="102"/>
      <c r="C18" s="102"/>
      <c r="D18" s="102"/>
      <c r="E18" s="102"/>
      <c r="F18" s="102"/>
      <c r="G18" s="102"/>
      <c r="H18" s="102"/>
      <c r="I18" s="103"/>
      <c r="J18" s="103"/>
      <c r="K18" s="103"/>
      <c r="L18" s="103"/>
      <c r="M18" s="103"/>
      <c r="N18" s="103"/>
      <c r="O18" s="103"/>
      <c r="P18" s="103"/>
      <c r="Q18" s="105"/>
      <c r="R18" s="105"/>
      <c r="S18" s="105"/>
      <c r="T18" s="105"/>
      <c r="U18" s="105"/>
      <c r="V18" s="105"/>
      <c r="W18" s="105"/>
      <c r="X18" s="105"/>
      <c r="Y18" s="111"/>
      <c r="Z18" s="111"/>
      <c r="AA18" s="111"/>
      <c r="AB18" s="111"/>
      <c r="AC18" s="111"/>
      <c r="AD18" s="111"/>
      <c r="AE18" s="111"/>
      <c r="AF18" s="111"/>
    </row>
    <row r="19" spans="1:32">
      <c r="A19" s="102"/>
      <c r="B19" s="102"/>
      <c r="C19" s="102"/>
      <c r="D19" s="102"/>
      <c r="E19" s="102"/>
      <c r="F19" s="102"/>
      <c r="G19" s="102"/>
      <c r="H19" s="102"/>
      <c r="I19" s="103"/>
      <c r="J19" s="103"/>
      <c r="K19" s="103"/>
      <c r="L19" s="103"/>
      <c r="M19" s="103"/>
      <c r="N19" s="103"/>
      <c r="O19" s="103"/>
      <c r="P19" s="103"/>
      <c r="Q19" s="105"/>
      <c r="R19" s="105"/>
      <c r="S19" s="105"/>
      <c r="T19" s="105"/>
      <c r="U19" s="105"/>
      <c r="V19" s="105"/>
      <c r="W19" s="105"/>
      <c r="X19" s="105"/>
      <c r="Y19" s="111"/>
      <c r="Z19" s="111"/>
      <c r="AA19" s="111"/>
      <c r="AB19" s="111"/>
      <c r="AC19" s="111"/>
      <c r="AD19" s="111"/>
      <c r="AE19" s="111"/>
      <c r="AF19" s="111"/>
    </row>
    <row r="20" spans="1:32">
      <c r="A20" s="102"/>
      <c r="B20" s="102"/>
      <c r="C20" s="102"/>
      <c r="D20" s="102"/>
      <c r="E20" s="102"/>
      <c r="F20" s="102"/>
      <c r="G20" s="102"/>
      <c r="H20" s="102"/>
      <c r="I20" s="103"/>
      <c r="J20" s="103"/>
      <c r="K20" s="103"/>
      <c r="L20" s="103"/>
      <c r="M20" s="103"/>
      <c r="N20" s="103"/>
      <c r="O20" s="103"/>
      <c r="P20" s="103"/>
      <c r="Q20" s="105"/>
      <c r="R20" s="105"/>
      <c r="S20" s="105"/>
      <c r="T20" s="105"/>
      <c r="U20" s="105"/>
      <c r="V20" s="105"/>
      <c r="W20" s="105"/>
      <c r="X20" s="105"/>
      <c r="Y20" s="111"/>
      <c r="Z20" s="111"/>
      <c r="AA20" s="111"/>
      <c r="AB20" s="111"/>
      <c r="AC20" s="111"/>
      <c r="AD20" s="111"/>
      <c r="AE20" s="111"/>
      <c r="AF20" s="111"/>
    </row>
    <row r="21" spans="1:32">
      <c r="A21" s="102"/>
      <c r="B21" s="102"/>
      <c r="C21" s="102"/>
      <c r="D21" s="102"/>
      <c r="E21" s="102"/>
      <c r="F21" s="102"/>
      <c r="G21" s="102"/>
      <c r="H21" s="102"/>
      <c r="I21" s="103"/>
      <c r="J21" s="103"/>
      <c r="K21" s="103"/>
      <c r="L21" s="103"/>
      <c r="M21" s="103"/>
      <c r="N21" s="103"/>
      <c r="O21" s="103"/>
      <c r="P21" s="103"/>
      <c r="Q21" s="105"/>
      <c r="R21" s="105"/>
      <c r="S21" s="105"/>
      <c r="T21" s="105"/>
      <c r="U21" s="105"/>
      <c r="V21" s="105"/>
      <c r="W21" s="105"/>
      <c r="X21" s="105"/>
      <c r="Y21" s="111"/>
      <c r="Z21" s="111"/>
      <c r="AA21" s="111"/>
      <c r="AB21" s="111"/>
      <c r="AC21" s="111"/>
      <c r="AD21" s="111"/>
      <c r="AE21" s="111"/>
      <c r="AF21" s="111"/>
    </row>
    <row r="22" spans="1:32">
      <c r="A22" s="102"/>
      <c r="B22" s="102"/>
      <c r="C22" s="102"/>
      <c r="D22" s="102"/>
      <c r="E22" s="102"/>
      <c r="F22" s="102"/>
      <c r="G22" s="102"/>
      <c r="H22" s="102"/>
      <c r="I22" s="103"/>
      <c r="J22" s="103"/>
      <c r="K22" s="103"/>
      <c r="L22" s="103"/>
      <c r="M22" s="103"/>
      <c r="N22" s="103"/>
      <c r="O22" s="103"/>
      <c r="P22" s="103"/>
      <c r="Q22" s="105"/>
      <c r="R22" s="105"/>
      <c r="S22" s="105"/>
      <c r="T22" s="105"/>
      <c r="U22" s="105"/>
      <c r="V22" s="105"/>
      <c r="W22" s="105"/>
      <c r="X22" s="105"/>
      <c r="Y22" s="111"/>
      <c r="Z22" s="111"/>
      <c r="AA22" s="111"/>
      <c r="AB22" s="111"/>
      <c r="AC22" s="111"/>
      <c r="AD22" s="111"/>
      <c r="AE22" s="111"/>
      <c r="AF22" s="111"/>
    </row>
    <row r="23" spans="1:32">
      <c r="A23" s="102"/>
      <c r="B23" s="102"/>
      <c r="C23" s="102"/>
      <c r="D23" s="102"/>
      <c r="E23" s="102"/>
      <c r="F23" s="102"/>
      <c r="G23" s="102"/>
      <c r="H23" s="102"/>
      <c r="I23" s="103"/>
      <c r="J23" s="103"/>
      <c r="K23" s="103"/>
      <c r="L23" s="103"/>
      <c r="M23" s="103"/>
      <c r="N23" s="103"/>
      <c r="O23" s="103"/>
      <c r="P23" s="103"/>
      <c r="Q23" s="105"/>
      <c r="R23" s="105"/>
      <c r="S23" s="105"/>
      <c r="T23" s="105"/>
      <c r="U23" s="105"/>
      <c r="V23" s="105"/>
      <c r="W23" s="105"/>
      <c r="X23" s="105"/>
      <c r="Y23" s="111"/>
      <c r="Z23" s="111"/>
      <c r="AA23" s="111"/>
      <c r="AB23" s="111"/>
      <c r="AC23" s="111"/>
      <c r="AD23" s="111"/>
      <c r="AE23" s="111"/>
      <c r="AF23" s="111"/>
    </row>
    <row r="24" spans="1:32">
      <c r="A24" s="102"/>
      <c r="B24" s="102"/>
      <c r="C24" s="102"/>
      <c r="D24" s="102"/>
      <c r="E24" s="102"/>
      <c r="F24" s="102"/>
      <c r="G24" s="102"/>
      <c r="H24" s="102"/>
      <c r="I24" s="103"/>
      <c r="J24" s="103"/>
      <c r="K24" s="103"/>
      <c r="L24" s="103"/>
      <c r="M24" s="103"/>
      <c r="N24" s="103"/>
      <c r="O24" s="103"/>
      <c r="P24" s="103"/>
      <c r="Q24" s="105"/>
      <c r="R24" s="105"/>
      <c r="S24" s="105"/>
      <c r="T24" s="105"/>
      <c r="U24" s="105"/>
      <c r="V24" s="105"/>
      <c r="W24" s="105"/>
      <c r="X24" s="105"/>
      <c r="Y24" s="111"/>
      <c r="Z24" s="111"/>
      <c r="AA24" s="111"/>
      <c r="AB24" s="111"/>
      <c r="AC24" s="111"/>
      <c r="AD24" s="111"/>
      <c r="AE24" s="111"/>
      <c r="AF24" s="111"/>
    </row>
    <row r="25" spans="1:32">
      <c r="A25" s="102"/>
      <c r="B25" s="102"/>
      <c r="C25" s="102"/>
      <c r="D25" s="102"/>
      <c r="E25" s="102"/>
      <c r="F25" s="102"/>
      <c r="G25" s="102"/>
      <c r="H25" s="102"/>
      <c r="I25" s="103"/>
      <c r="J25" s="103"/>
      <c r="K25" s="103"/>
      <c r="L25" s="103"/>
      <c r="M25" s="103"/>
      <c r="N25" s="103"/>
      <c r="O25" s="103"/>
      <c r="P25" s="104"/>
      <c r="Q25" s="106"/>
      <c r="R25" s="106"/>
      <c r="S25" s="106"/>
      <c r="T25" s="106"/>
      <c r="U25" s="105"/>
      <c r="V25" s="105"/>
      <c r="W25" s="105"/>
      <c r="X25" s="105"/>
      <c r="Y25" s="111"/>
      <c r="Z25" s="111"/>
      <c r="AA25" s="111"/>
      <c r="AB25" s="111"/>
      <c r="AC25" s="111"/>
      <c r="AD25" s="111"/>
      <c r="AE25" s="111"/>
      <c r="AF25" s="111"/>
    </row>
    <row r="26" spans="1:32">
      <c r="E26" s="107"/>
      <c r="F26" s="107"/>
      <c r="G26" s="107"/>
      <c r="H26" s="107"/>
      <c r="I26" s="107"/>
      <c r="J26" s="107"/>
      <c r="K26" s="107"/>
      <c r="L26" s="108"/>
      <c r="M26" s="110"/>
      <c r="N26" s="110"/>
      <c r="O26" s="110"/>
      <c r="P26" s="110"/>
      <c r="Q26" s="109"/>
      <c r="R26" s="109"/>
      <c r="S26" s="109"/>
      <c r="T26" s="109"/>
      <c r="U26" s="113"/>
      <c r="V26" s="113"/>
      <c r="W26" s="113"/>
      <c r="X26" s="113"/>
      <c r="Y26" s="113"/>
      <c r="Z26" s="113"/>
      <c r="AA26" s="113"/>
      <c r="AB26" s="113"/>
    </row>
    <row r="27" spans="1:32">
      <c r="E27" s="107"/>
      <c r="F27" s="107"/>
      <c r="G27" s="107"/>
      <c r="H27" s="107"/>
      <c r="I27" s="107"/>
      <c r="J27" s="107"/>
      <c r="K27" s="107"/>
      <c r="L27" s="108"/>
      <c r="M27" s="110"/>
      <c r="N27" s="110"/>
      <c r="O27" s="110"/>
      <c r="P27" s="110"/>
      <c r="Q27" s="109"/>
      <c r="R27" s="109"/>
      <c r="S27" s="109"/>
      <c r="T27" s="109"/>
      <c r="U27" s="113"/>
      <c r="V27" s="113"/>
      <c r="W27" s="113"/>
      <c r="X27" s="113"/>
      <c r="Y27" s="113"/>
      <c r="Z27" s="113"/>
      <c r="AA27" s="113"/>
      <c r="AB27" s="113"/>
    </row>
    <row r="28" spans="1:32">
      <c r="E28" s="107"/>
      <c r="F28" s="107"/>
      <c r="G28" s="107"/>
      <c r="H28" s="107"/>
      <c r="I28" s="107"/>
      <c r="J28" s="107"/>
      <c r="K28" s="107"/>
      <c r="L28" s="108"/>
      <c r="M28" s="110"/>
      <c r="N28" s="110"/>
      <c r="O28" s="110"/>
      <c r="P28" s="110"/>
      <c r="Q28" s="109"/>
      <c r="R28" s="109"/>
      <c r="S28" s="109"/>
      <c r="T28" s="109"/>
      <c r="U28" s="113"/>
      <c r="V28" s="113"/>
      <c r="W28" s="113"/>
      <c r="X28" s="113"/>
      <c r="Y28" s="113"/>
      <c r="Z28" s="113"/>
      <c r="AA28" s="113"/>
      <c r="AB28" s="113"/>
    </row>
    <row r="29" spans="1:32">
      <c r="E29" s="107"/>
      <c r="F29" s="107"/>
      <c r="G29" s="107"/>
      <c r="H29" s="107"/>
      <c r="I29" s="107"/>
      <c r="J29" s="107"/>
      <c r="K29" s="107"/>
      <c r="L29" s="108"/>
      <c r="M29" s="110"/>
      <c r="N29" s="110"/>
      <c r="O29" s="110"/>
      <c r="P29" s="110"/>
      <c r="Q29" s="109"/>
      <c r="R29" s="109"/>
      <c r="S29" s="109"/>
      <c r="T29" s="109"/>
      <c r="U29" s="113"/>
      <c r="V29" s="113"/>
      <c r="W29" s="113"/>
      <c r="X29" s="113"/>
      <c r="Y29" s="113"/>
      <c r="Z29" s="113"/>
      <c r="AA29" s="113"/>
      <c r="AB29" s="113"/>
    </row>
    <row r="30" spans="1:32">
      <c r="E30" s="107"/>
      <c r="F30" s="107"/>
      <c r="G30" s="107"/>
      <c r="H30" s="107"/>
      <c r="I30" s="107"/>
      <c r="J30" s="107"/>
      <c r="K30" s="107"/>
      <c r="L30" s="108"/>
      <c r="M30" s="110"/>
      <c r="N30" s="110"/>
      <c r="O30" s="110"/>
      <c r="P30" s="110"/>
      <c r="Q30" s="109"/>
      <c r="R30" s="109"/>
      <c r="S30" s="109"/>
      <c r="T30" s="109"/>
      <c r="U30" s="113"/>
      <c r="V30" s="113"/>
      <c r="W30" s="113"/>
      <c r="X30" s="113"/>
      <c r="Y30" s="113"/>
      <c r="Z30" s="113"/>
      <c r="AA30" s="113"/>
      <c r="AB30" s="113"/>
    </row>
    <row r="31" spans="1:32">
      <c r="E31" s="107"/>
      <c r="F31" s="107"/>
      <c r="G31" s="107"/>
      <c r="H31" s="107"/>
      <c r="I31" s="107"/>
      <c r="J31" s="107"/>
      <c r="K31" s="107"/>
      <c r="L31" s="108"/>
      <c r="M31" s="110"/>
      <c r="N31" s="110"/>
      <c r="O31" s="110"/>
      <c r="P31" s="110"/>
      <c r="Q31" s="109"/>
      <c r="R31" s="109"/>
      <c r="S31" s="109"/>
      <c r="T31" s="109"/>
      <c r="U31" s="113"/>
      <c r="V31" s="113"/>
      <c r="W31" s="113"/>
      <c r="X31" s="113"/>
      <c r="Y31" s="113"/>
      <c r="Z31" s="113"/>
      <c r="AA31" s="113"/>
      <c r="AB31" s="113"/>
    </row>
    <row r="32" spans="1:32">
      <c r="E32" s="107"/>
      <c r="F32" s="107"/>
      <c r="G32" s="107"/>
      <c r="H32" s="107"/>
      <c r="I32" s="107"/>
      <c r="J32" s="107"/>
      <c r="K32" s="107"/>
      <c r="L32" s="108"/>
      <c r="M32" s="110"/>
      <c r="N32" s="110"/>
      <c r="O32" s="110"/>
      <c r="P32" s="110"/>
      <c r="Q32" s="109"/>
      <c r="R32" s="109"/>
      <c r="S32" s="109"/>
      <c r="T32" s="109"/>
      <c r="U32" s="113"/>
      <c r="V32" s="113"/>
      <c r="W32" s="113"/>
      <c r="X32" s="113"/>
      <c r="Y32" s="113"/>
      <c r="Z32" s="113"/>
      <c r="AA32" s="113"/>
      <c r="AB32" s="113"/>
    </row>
    <row r="33" spans="5:28">
      <c r="E33" s="107"/>
      <c r="F33" s="107"/>
      <c r="G33" s="107"/>
      <c r="H33" s="107"/>
      <c r="I33" s="107"/>
      <c r="J33" s="107"/>
      <c r="K33" s="107"/>
      <c r="L33" s="108"/>
      <c r="M33" s="110"/>
      <c r="N33" s="110"/>
      <c r="O33" s="110"/>
      <c r="P33" s="110"/>
      <c r="Q33" s="109"/>
      <c r="R33" s="109"/>
      <c r="S33" s="109"/>
      <c r="T33" s="109"/>
      <c r="U33" s="113"/>
      <c r="V33" s="113"/>
      <c r="W33" s="113"/>
      <c r="X33" s="113"/>
      <c r="Y33" s="113"/>
      <c r="Z33" s="113"/>
      <c r="AA33" s="113"/>
      <c r="AB33" s="113"/>
    </row>
    <row r="34" spans="5:28">
      <c r="E34" s="107"/>
      <c r="F34" s="107"/>
      <c r="G34" s="107"/>
      <c r="H34" s="107"/>
      <c r="I34" s="107"/>
      <c r="J34" s="107"/>
      <c r="K34" s="107"/>
      <c r="L34" s="108"/>
      <c r="M34" s="110"/>
      <c r="N34" s="110"/>
      <c r="O34" s="110"/>
      <c r="P34" s="110"/>
      <c r="Q34" s="109"/>
      <c r="R34" s="109"/>
      <c r="S34" s="109"/>
      <c r="T34" s="109"/>
      <c r="U34" s="113"/>
      <c r="V34" s="113"/>
      <c r="W34" s="113"/>
      <c r="X34" s="113"/>
      <c r="Y34" s="113"/>
      <c r="Z34" s="113"/>
      <c r="AA34" s="113"/>
      <c r="AB34" s="113"/>
    </row>
    <row r="35" spans="5:28">
      <c r="E35" s="107"/>
      <c r="F35" s="107"/>
      <c r="G35" s="107"/>
      <c r="H35" s="107"/>
      <c r="I35" s="107"/>
      <c r="J35" s="107"/>
      <c r="K35" s="107"/>
      <c r="L35" s="108"/>
      <c r="M35" s="110"/>
      <c r="N35" s="110"/>
      <c r="O35" s="110"/>
      <c r="P35" s="110"/>
      <c r="Q35" s="109"/>
      <c r="R35" s="109"/>
      <c r="S35" s="109"/>
      <c r="T35" s="109"/>
      <c r="U35" s="113"/>
      <c r="V35" s="113"/>
      <c r="W35" s="113"/>
      <c r="X35" s="113"/>
      <c r="Y35" s="113"/>
      <c r="Z35" s="113"/>
      <c r="AA35" s="113"/>
      <c r="AB35" s="113"/>
    </row>
    <row r="36" spans="5:28">
      <c r="E36" s="107"/>
      <c r="F36" s="107"/>
      <c r="G36" s="107"/>
      <c r="H36" s="107"/>
      <c r="I36" s="107"/>
      <c r="J36" s="107"/>
      <c r="K36" s="107"/>
      <c r="L36" s="108"/>
      <c r="M36" s="110"/>
      <c r="N36" s="110"/>
      <c r="O36" s="110"/>
      <c r="P36" s="110"/>
      <c r="Q36" s="109"/>
      <c r="R36" s="109"/>
      <c r="S36" s="109"/>
      <c r="T36" s="109"/>
      <c r="U36" s="113"/>
      <c r="V36" s="113"/>
      <c r="W36" s="113"/>
      <c r="X36" s="113"/>
      <c r="Y36" s="113"/>
      <c r="Z36" s="113"/>
      <c r="AA36" s="113"/>
      <c r="AB36" s="113"/>
    </row>
    <row r="37" spans="5:28">
      <c r="E37" s="107"/>
      <c r="F37" s="107"/>
      <c r="G37" s="107"/>
      <c r="H37" s="107"/>
      <c r="I37" s="107"/>
      <c r="J37" s="107"/>
      <c r="K37" s="107"/>
      <c r="L37" s="108"/>
      <c r="M37" s="110"/>
      <c r="N37" s="110"/>
      <c r="O37" s="110"/>
      <c r="P37" s="110"/>
      <c r="Q37" s="109"/>
      <c r="R37" s="109"/>
      <c r="S37" s="109"/>
      <c r="T37" s="109"/>
      <c r="U37" s="113"/>
      <c r="V37" s="113"/>
      <c r="W37" s="113"/>
      <c r="X37" s="113"/>
      <c r="Y37" s="113"/>
      <c r="Z37" s="113"/>
      <c r="AA37" s="113"/>
      <c r="AB37" s="113"/>
    </row>
    <row r="38" spans="5:28">
      <c r="E38" s="107"/>
      <c r="F38" s="107"/>
      <c r="G38" s="107"/>
      <c r="H38" s="107"/>
      <c r="I38" s="107"/>
      <c r="J38" s="107"/>
      <c r="K38" s="107"/>
      <c r="L38" s="108"/>
      <c r="M38" s="110"/>
      <c r="N38" s="110"/>
      <c r="O38" s="110"/>
      <c r="P38" s="110"/>
      <c r="Q38" s="109"/>
      <c r="R38" s="109"/>
      <c r="S38" s="109"/>
      <c r="T38" s="109"/>
      <c r="U38" s="113"/>
      <c r="V38" s="113"/>
      <c r="W38" s="113"/>
      <c r="X38" s="113"/>
      <c r="Y38" s="113"/>
      <c r="Z38" s="113"/>
      <c r="AA38" s="113"/>
      <c r="AB38" s="113"/>
    </row>
    <row r="39" spans="5:28">
      <c r="E39" s="107"/>
      <c r="F39" s="107"/>
      <c r="G39" s="107"/>
      <c r="H39" s="107"/>
      <c r="I39" s="107"/>
      <c r="J39" s="107"/>
      <c r="K39" s="107"/>
      <c r="L39" s="108"/>
      <c r="M39" s="110"/>
      <c r="N39" s="110"/>
      <c r="O39" s="110"/>
      <c r="P39" s="110"/>
      <c r="Q39" s="109"/>
      <c r="R39" s="109"/>
      <c r="S39" s="109"/>
      <c r="T39" s="109"/>
      <c r="U39" s="113"/>
      <c r="V39" s="113"/>
      <c r="W39" s="113"/>
      <c r="X39" s="113"/>
      <c r="Y39" s="113"/>
      <c r="Z39" s="113"/>
      <c r="AA39" s="113"/>
      <c r="AB39" s="113"/>
    </row>
    <row r="40" spans="5:28">
      <c r="E40" s="107"/>
      <c r="F40" s="107"/>
      <c r="G40" s="107"/>
      <c r="H40" s="107"/>
      <c r="I40" s="107"/>
      <c r="J40" s="107"/>
      <c r="K40" s="107"/>
      <c r="L40" s="108"/>
      <c r="M40" s="110"/>
      <c r="N40" s="110"/>
      <c r="O40" s="110"/>
      <c r="P40" s="110"/>
      <c r="Q40" s="109"/>
      <c r="R40" s="109"/>
      <c r="S40" s="109"/>
      <c r="T40" s="109"/>
      <c r="U40" s="113"/>
      <c r="V40" s="113"/>
      <c r="W40" s="113"/>
      <c r="X40" s="113"/>
      <c r="Y40" s="113"/>
      <c r="Z40" s="113"/>
      <c r="AA40" s="113"/>
      <c r="AB40" s="113"/>
    </row>
    <row r="41" spans="5:28">
      <c r="E41" s="107"/>
      <c r="F41" s="107"/>
      <c r="G41" s="107"/>
      <c r="H41" s="107"/>
      <c r="I41" s="107"/>
      <c r="J41" s="107"/>
      <c r="K41" s="107"/>
      <c r="L41" s="108"/>
      <c r="M41" s="110"/>
      <c r="N41" s="110"/>
      <c r="O41" s="110"/>
      <c r="P41" s="110"/>
      <c r="Q41" s="109"/>
      <c r="R41" s="109"/>
      <c r="S41" s="109"/>
      <c r="T41" s="109"/>
      <c r="U41" s="113"/>
      <c r="V41" s="113"/>
      <c r="W41" s="113"/>
      <c r="X41" s="113"/>
      <c r="Y41" s="113"/>
      <c r="Z41" s="113"/>
      <c r="AA41" s="113"/>
      <c r="AB41" s="113"/>
    </row>
    <row r="42" spans="5:28">
      <c r="E42" s="107"/>
      <c r="F42" s="107"/>
      <c r="G42" s="107"/>
      <c r="H42" s="107"/>
      <c r="I42" s="107"/>
      <c r="J42" s="107"/>
      <c r="K42" s="107"/>
      <c r="L42" s="108"/>
      <c r="M42" s="110"/>
      <c r="N42" s="110"/>
      <c r="O42" s="110"/>
      <c r="P42" s="110"/>
      <c r="Q42" s="109"/>
      <c r="R42" s="109"/>
      <c r="S42" s="109"/>
      <c r="T42" s="109"/>
      <c r="U42" s="113"/>
      <c r="V42" s="113"/>
      <c r="W42" s="113"/>
      <c r="X42" s="113"/>
      <c r="Y42" s="113"/>
      <c r="Z42" s="113"/>
      <c r="AA42" s="113"/>
      <c r="AB42" s="113"/>
    </row>
    <row r="43" spans="5:28">
      <c r="E43" s="107"/>
      <c r="F43" s="107"/>
      <c r="G43" s="107"/>
      <c r="H43" s="107"/>
      <c r="I43" s="107"/>
      <c r="J43" s="107"/>
      <c r="K43" s="107"/>
      <c r="L43" s="108"/>
      <c r="M43" s="110"/>
      <c r="N43" s="110"/>
      <c r="O43" s="110"/>
      <c r="P43" s="110"/>
      <c r="Q43" s="109"/>
      <c r="R43" s="109"/>
      <c r="S43" s="109"/>
      <c r="T43" s="109"/>
      <c r="U43" s="113"/>
      <c r="V43" s="113"/>
      <c r="W43" s="113"/>
      <c r="X43" s="113"/>
      <c r="Y43" s="113"/>
      <c r="Z43" s="113"/>
      <c r="AA43" s="113"/>
      <c r="AB43" s="113"/>
    </row>
    <row r="44" spans="5:28">
      <c r="E44" s="107"/>
      <c r="F44" s="107"/>
      <c r="G44" s="107"/>
      <c r="H44" s="107"/>
      <c r="I44" s="107"/>
      <c r="J44" s="107"/>
      <c r="K44" s="107"/>
      <c r="L44" s="108"/>
      <c r="M44" s="110"/>
      <c r="N44" s="110"/>
      <c r="O44" s="110"/>
      <c r="P44" s="110"/>
      <c r="Q44" s="109"/>
      <c r="R44" s="109"/>
      <c r="S44" s="109"/>
      <c r="T44" s="109"/>
      <c r="U44" s="113"/>
      <c r="V44" s="113"/>
      <c r="W44" s="113"/>
      <c r="X44" s="113"/>
      <c r="Y44" s="113"/>
      <c r="Z44" s="113"/>
      <c r="AA44" s="113"/>
      <c r="AB44" s="113"/>
    </row>
    <row r="45" spans="5:28">
      <c r="E45" s="107"/>
      <c r="F45" s="107"/>
      <c r="G45" s="107"/>
      <c r="H45" s="107"/>
      <c r="I45" s="107"/>
      <c r="J45" s="107"/>
      <c r="K45" s="107"/>
      <c r="L45" s="107"/>
      <c r="M45" s="109"/>
      <c r="N45" s="109"/>
      <c r="O45" s="109"/>
      <c r="P45" s="109"/>
      <c r="Q45" s="109"/>
      <c r="R45" s="109"/>
      <c r="S45" s="109"/>
      <c r="T45" s="109"/>
      <c r="U45" s="113"/>
      <c r="V45" s="113"/>
      <c r="W45" s="113"/>
      <c r="X45" s="113"/>
      <c r="Y45" s="113"/>
      <c r="Z45" s="113"/>
      <c r="AA45" s="113"/>
      <c r="AB45" s="113"/>
    </row>
    <row r="46" spans="5:28">
      <c r="E46" s="107"/>
      <c r="F46" s="107"/>
      <c r="G46" s="107"/>
      <c r="H46" s="107"/>
      <c r="I46" s="107"/>
      <c r="J46" s="107"/>
      <c r="K46" s="107"/>
      <c r="L46" s="107"/>
      <c r="M46" s="109"/>
      <c r="N46" s="109"/>
      <c r="O46" s="109"/>
      <c r="P46" s="109"/>
      <c r="Q46" s="109"/>
      <c r="R46" s="109"/>
      <c r="S46" s="109"/>
      <c r="T46" s="109"/>
      <c r="U46" s="113"/>
      <c r="V46" s="113"/>
      <c r="W46" s="113"/>
      <c r="X46" s="113"/>
      <c r="Y46" s="113"/>
      <c r="Z46" s="113"/>
      <c r="AA46" s="113"/>
      <c r="AB46" s="113"/>
    </row>
    <row r="47" spans="5:28">
      <c r="E47" s="107"/>
      <c r="F47" s="107"/>
      <c r="G47" s="107"/>
      <c r="H47" s="107"/>
      <c r="I47" s="107"/>
      <c r="J47" s="107"/>
      <c r="K47" s="107"/>
      <c r="L47" s="107"/>
      <c r="M47" s="109"/>
      <c r="N47" s="109"/>
      <c r="O47" s="109"/>
      <c r="P47" s="109"/>
      <c r="Q47" s="109"/>
      <c r="R47" s="109"/>
      <c r="S47" s="109"/>
      <c r="T47" s="109"/>
      <c r="U47" s="113"/>
      <c r="V47" s="113"/>
      <c r="W47" s="113"/>
      <c r="X47" s="113"/>
      <c r="Y47" s="113"/>
      <c r="Z47" s="113"/>
      <c r="AA47" s="113"/>
      <c r="AB47" s="113"/>
    </row>
  </sheetData>
  <mergeCells count="3">
    <mergeCell ref="J1:K2"/>
    <mergeCell ref="H1:I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2017-02-13T04:08:14Z</cp:lastPrinted>
  <dcterms:created xsi:type="dcterms:W3CDTF">2016-09-13T07:43:47Z</dcterms:created>
  <dcterms:modified xsi:type="dcterms:W3CDTF">2018-03-02T05:14:19Z</dcterms:modified>
</cp:coreProperties>
</file>