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omments2.xml" ContentType="application/vnd.openxmlformats-officedocument.spreadsheetml.comment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22.xml" ContentType="application/vnd.openxmlformats-officedocument.drawingml.chart+xml"/>
  <Override PartName="/xl/drawings/drawing16.xml" ContentType="application/vnd.openxmlformats-officedocument.drawingml.chartshapes+xml"/>
  <Override PartName="/xl/charts/chart23.xml" ContentType="application/vnd.openxmlformats-officedocument.drawingml.chart+xml"/>
  <Override PartName="/xl/drawings/drawing17.xml" ContentType="application/vnd.openxmlformats-officedocument.drawingml.chartshapes+xml"/>
  <Override PartName="/xl/charts/chart24.xml" ContentType="application/vnd.openxmlformats-officedocument.drawingml.chart+xml"/>
  <Override PartName="/xl/drawings/drawing18.xml" ContentType="application/vnd.openxmlformats-officedocument.drawingml.chartshapes+xml"/>
  <Override PartName="/xl/charts/chart25.xml" ContentType="application/vnd.openxmlformats-officedocument.drawingml.chart+xml"/>
  <Override PartName="/xl/drawings/drawing19.xml" ContentType="application/vnd.openxmlformats-officedocument.drawingml.chartshapes+xml"/>
  <Override PartName="/xl/charts/chart26.xml" ContentType="application/vnd.openxmlformats-officedocument.drawingml.chart+xml"/>
  <Override PartName="/xl/drawings/drawing20.xml" ContentType="application/vnd.openxmlformats-officedocument.drawingml.chartshapes+xml"/>
  <Override PartName="/xl/charts/chart27.xml" ContentType="application/vnd.openxmlformats-officedocument.drawingml.chart+xml"/>
  <Override PartName="/xl/drawings/drawing21.xml" ContentType="application/vnd.openxmlformats-officedocument.drawingml.chartshapes+xml"/>
  <Override PartName="/xl/charts/chart28.xml" ContentType="application/vnd.openxmlformats-officedocument.drawingml.chart+xml"/>
  <Override PartName="/xl/drawings/drawing2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7275" firstSheet="1" activeTab="8"/>
  </bookViews>
  <sheets>
    <sheet name="解説" sheetId="17" r:id="rId1"/>
    <sheet name="1-①収益的収支比率" sheetId="15" r:id="rId2"/>
    <sheet name="1-④企業債残高対事業規模比率" sheetId="16" r:id="rId3"/>
    <sheet name="1-⑤経費回収率" sheetId="14" r:id="rId4"/>
    <sheet name="1-⑥汚水処理原価" sheetId="13" r:id="rId5"/>
    <sheet name="1-⑦施設利用率" sheetId="12" r:id="rId6"/>
    <sheet name="1-⑧水洗化率" sheetId="10" r:id="rId7"/>
    <sheet name="2-③管渠改善率" sheetId="18" r:id="rId8"/>
    <sheet name="まとめ" sheetId="11" r:id="rId9"/>
  </sheets>
  <definedNames>
    <definedName name="_xlnm.Print_Area" localSheetId="1">'1-①収益的収支比率'!$A$1:$Y$45</definedName>
    <definedName name="_xlnm.Print_Area" localSheetId="2">'1-④企業債残高対事業規模比率'!$A$1:$Y$45</definedName>
    <definedName name="_xlnm.Print_Area" localSheetId="3">'1-⑤経費回収率'!$A$1:$Y$45</definedName>
    <definedName name="_xlnm.Print_Area" localSheetId="4">'1-⑥汚水処理原価'!$A$1:$Y$45</definedName>
    <definedName name="_xlnm.Print_Area" localSheetId="5">'1-⑦施設利用率'!$A$1:$Y$45</definedName>
    <definedName name="_xlnm.Print_Area" localSheetId="6">'1-⑧水洗化率'!$A$1:$Y$45</definedName>
    <definedName name="_xlnm.Print_Area" localSheetId="7">'2-③管渠改善率'!$A$1:$Y$45</definedName>
    <definedName name="_xlnm.Print_Area" localSheetId="8">まとめ!$A$1:$X$47</definedName>
    <definedName name="Z_06FC6148_88CB_4D11_960B_CA029D0CDC48_.wvu.PrintArea" localSheetId="0" hidden="1">解説!$B$1:$G$48</definedName>
    <definedName name="Z_ACB3DE99_342B_4C88_8629_9A5CCCC3D48F_.wvu.PrintArea" localSheetId="0" hidden="1">解説!$B$1:$G$48</definedName>
  </definedNames>
  <calcPr calcId="145621"/>
  <customWorkbookViews>
    <customWorkbookView name="下水道課（o-gesui04） - 個人用ビュー" guid="{06FC6148-88CB-4D11-960B-CA029D0CDC48}" mergeInterval="0" personalView="1" maximized="1" windowWidth="1916" windowHeight="850" activeSheetId="1"/>
    <customWorkbookView name="上下水道部管理課（o-suikanri06） - 個人用ビュー" guid="{ACB3DE99-342B-4C88-8629-9A5CCCC3D48F}" mergeInterval="0" personalView="1" xWindow="328" yWindow="88" windowWidth="1498" windowHeight="690" activeSheetId="2"/>
  </customWorkbookViews>
</workbook>
</file>

<file path=xl/calcChain.xml><?xml version="1.0" encoding="utf-8"?>
<calcChain xmlns="http://schemas.openxmlformats.org/spreadsheetml/2006/main">
  <c r="G53" i="18" l="1"/>
  <c r="G57" i="18" s="1"/>
  <c r="F53" i="18"/>
  <c r="E53" i="18"/>
  <c r="E52" i="18" s="1"/>
  <c r="E49" i="18" s="1"/>
  <c r="E57" i="18" s="1"/>
  <c r="D53" i="18"/>
  <c r="D52" i="18" s="1"/>
  <c r="D49" i="18" s="1"/>
  <c r="D57" i="18" s="1"/>
  <c r="C53" i="18"/>
  <c r="C52" i="18"/>
  <c r="C49" i="18" s="1"/>
  <c r="C57" i="18" s="1"/>
  <c r="G49" i="18"/>
  <c r="F49" i="18"/>
  <c r="F57" i="18" l="1"/>
  <c r="F52" i="16" l="1"/>
  <c r="F61" i="16" s="1"/>
  <c r="F51" i="16" s="1"/>
  <c r="F62" i="16" s="1"/>
  <c r="G49" i="16" l="1"/>
  <c r="G53" i="14" l="1"/>
  <c r="F53" i="14"/>
  <c r="E53" i="14"/>
  <c r="D53" i="14"/>
  <c r="C53" i="14"/>
  <c r="C52" i="13" l="1"/>
  <c r="C49" i="13" s="1"/>
  <c r="D52" i="13"/>
  <c r="D49" i="13" s="1"/>
  <c r="E52" i="13"/>
  <c r="E49" i="13" s="1"/>
  <c r="E54" i="13" s="1"/>
  <c r="F52" i="13"/>
  <c r="F49" i="13" s="1"/>
  <c r="G52" i="13"/>
  <c r="G49" i="13" s="1"/>
  <c r="C52" i="16" l="1"/>
  <c r="C61" i="16" s="1"/>
  <c r="C51" i="16" s="1"/>
  <c r="D52" i="16"/>
  <c r="D61" i="16" s="1"/>
  <c r="D51" i="16" s="1"/>
  <c r="E52" i="16"/>
  <c r="E61" i="16" s="1"/>
  <c r="E51" i="16" s="1"/>
  <c r="G52" i="16"/>
  <c r="G56" i="16" s="1"/>
  <c r="G59" i="16" s="1"/>
  <c r="C52" i="15"/>
  <c r="C57" i="15" s="1"/>
  <c r="D52" i="15"/>
  <c r="D57" i="15" s="1"/>
  <c r="E52" i="15"/>
  <c r="E57" i="15" s="1"/>
  <c r="F52" i="15"/>
  <c r="F57" i="15" s="1"/>
  <c r="G52" i="15"/>
  <c r="G57" i="15" s="1"/>
  <c r="C54" i="14"/>
  <c r="G54" i="14"/>
  <c r="F54" i="14"/>
  <c r="E54" i="14"/>
  <c r="D54" i="14"/>
  <c r="C51" i="10"/>
  <c r="D51" i="10"/>
  <c r="E51" i="10"/>
  <c r="F51" i="10"/>
  <c r="G51" i="10"/>
  <c r="C51" i="12"/>
  <c r="D51" i="12"/>
  <c r="E51" i="12"/>
  <c r="F51" i="12"/>
  <c r="G51" i="12"/>
  <c r="G54" i="13"/>
  <c r="C54" i="13"/>
  <c r="D54" i="13"/>
  <c r="F54" i="13"/>
  <c r="G61" i="16" l="1"/>
  <c r="G62" i="16"/>
  <c r="E49" i="16"/>
  <c r="E56" i="16" s="1"/>
  <c r="E62" i="16"/>
  <c r="D49" i="16"/>
  <c r="D56" i="16" s="1"/>
  <c r="D62" i="16"/>
  <c r="F49" i="16"/>
  <c r="F56" i="16" s="1"/>
  <c r="C62" i="16"/>
  <c r="C49" i="16"/>
  <c r="C56" i="16" s="1"/>
</calcChain>
</file>

<file path=xl/comments1.xml><?xml version="1.0" encoding="utf-8"?>
<comments xmlns="http://schemas.openxmlformats.org/spreadsheetml/2006/main">
  <authors>
    <author>下水道課（o-gesui04）</author>
  </authors>
  <commentList>
    <comment ref="H51" authorId="0">
      <text>
        <r>
          <rPr>
            <b/>
            <sz val="9"/>
            <color indexed="81"/>
            <rFont val="ＭＳ Ｐゴシック"/>
            <family val="3"/>
            <charset val="128"/>
          </rPr>
          <t>計算方法が不明のため、逆算して算出。</t>
        </r>
      </text>
    </comment>
  </commentList>
</comments>
</file>

<file path=xl/comments2.xml><?xml version="1.0" encoding="utf-8"?>
<comments xmlns="http://schemas.openxmlformats.org/spreadsheetml/2006/main">
  <authors>
    <author>下水道課（o-gesui04）</author>
  </authors>
  <commentList>
    <comment ref="A49" authorId="0">
      <text>
        <r>
          <rPr>
            <b/>
            <sz val="9"/>
            <color indexed="81"/>
            <rFont val="ＭＳ Ｐゴシック"/>
            <family val="3"/>
            <charset val="128"/>
          </rPr>
          <t>H26までは該当数値がないため、逆算している。</t>
        </r>
      </text>
    </comment>
  </commentList>
</comments>
</file>

<file path=xl/sharedStrings.xml><?xml version="1.0" encoding="utf-8"?>
<sst xmlns="http://schemas.openxmlformats.org/spreadsheetml/2006/main" count="210" uniqueCount="135">
  <si>
    <t>収益的収支比率</t>
    <rPh sb="0" eb="3">
      <t>シュウエキテキ</t>
    </rPh>
    <rPh sb="3" eb="5">
      <t>シュウシ</t>
    </rPh>
    <rPh sb="5" eb="7">
      <t>ヒリツ</t>
    </rPh>
    <phoneticPr fontId="2"/>
  </si>
  <si>
    <t>累積欠損金比率</t>
    <rPh sb="0" eb="2">
      <t>ルイセキ</t>
    </rPh>
    <rPh sb="2" eb="4">
      <t>ケッソン</t>
    </rPh>
    <rPh sb="4" eb="5">
      <t>キン</t>
    </rPh>
    <rPh sb="5" eb="7">
      <t>ヒリツ</t>
    </rPh>
    <phoneticPr fontId="2"/>
  </si>
  <si>
    <t>流動比率</t>
    <rPh sb="0" eb="2">
      <t>リュウドウ</t>
    </rPh>
    <rPh sb="2" eb="4">
      <t>ヒリツ</t>
    </rPh>
    <phoneticPr fontId="2"/>
  </si>
  <si>
    <t>企業債残高対事業規模比率</t>
    <rPh sb="0" eb="2">
      <t>キギョウ</t>
    </rPh>
    <rPh sb="2" eb="3">
      <t>サイ</t>
    </rPh>
    <rPh sb="3" eb="5">
      <t>ザンダカ</t>
    </rPh>
    <rPh sb="5" eb="6">
      <t>タイ</t>
    </rPh>
    <rPh sb="6" eb="8">
      <t>ジギョウ</t>
    </rPh>
    <rPh sb="8" eb="10">
      <t>キボ</t>
    </rPh>
    <rPh sb="10" eb="12">
      <t>ヒリツ</t>
    </rPh>
    <phoneticPr fontId="2"/>
  </si>
  <si>
    <t>経費回収率</t>
    <rPh sb="0" eb="2">
      <t>ケイヒ</t>
    </rPh>
    <rPh sb="2" eb="4">
      <t>カイシュウ</t>
    </rPh>
    <rPh sb="4" eb="5">
      <t>リツ</t>
    </rPh>
    <phoneticPr fontId="2"/>
  </si>
  <si>
    <t>汚水処理原価</t>
    <rPh sb="0" eb="2">
      <t>オスイ</t>
    </rPh>
    <rPh sb="2" eb="4">
      <t>ショリ</t>
    </rPh>
    <rPh sb="4" eb="6">
      <t>ゲンカ</t>
    </rPh>
    <phoneticPr fontId="2"/>
  </si>
  <si>
    <t>施設利用率</t>
    <rPh sb="0" eb="2">
      <t>シセツ</t>
    </rPh>
    <rPh sb="2" eb="5">
      <t>リヨウリツ</t>
    </rPh>
    <phoneticPr fontId="2"/>
  </si>
  <si>
    <t>水洗化率</t>
    <rPh sb="0" eb="3">
      <t>スイセンカ</t>
    </rPh>
    <rPh sb="3" eb="4">
      <t>リツ</t>
    </rPh>
    <phoneticPr fontId="2"/>
  </si>
  <si>
    <t>有形固定資産減価償却率</t>
    <rPh sb="0" eb="2">
      <t>ユウケイ</t>
    </rPh>
    <rPh sb="2" eb="4">
      <t>コテイ</t>
    </rPh>
    <rPh sb="4" eb="6">
      <t>シサン</t>
    </rPh>
    <rPh sb="6" eb="8">
      <t>ゲンカ</t>
    </rPh>
    <rPh sb="8" eb="10">
      <t>ショウキャク</t>
    </rPh>
    <rPh sb="10" eb="11">
      <t>リツ</t>
    </rPh>
    <phoneticPr fontId="2"/>
  </si>
  <si>
    <t>管渠老朽化率</t>
    <rPh sb="0" eb="2">
      <t>カンキョ</t>
    </rPh>
    <rPh sb="2" eb="5">
      <t>ロウキュウカ</t>
    </rPh>
    <rPh sb="5" eb="6">
      <t>リツ</t>
    </rPh>
    <phoneticPr fontId="2"/>
  </si>
  <si>
    <t>管渠改善率</t>
    <rPh sb="0" eb="2">
      <t>カンキョ</t>
    </rPh>
    <rPh sb="2" eb="4">
      <t>カイゼン</t>
    </rPh>
    <rPh sb="4" eb="5">
      <t>リツ</t>
    </rPh>
    <phoneticPr fontId="2"/>
  </si>
  <si>
    <t>説　　　明</t>
    <rPh sb="0" eb="1">
      <t>セツ</t>
    </rPh>
    <rPh sb="4" eb="5">
      <t>メイ</t>
    </rPh>
    <phoneticPr fontId="2"/>
  </si>
  <si>
    <t>総収益で費用をどの程度まかなえているか</t>
    <rPh sb="0" eb="3">
      <t>ソウシュウエキ</t>
    </rPh>
    <rPh sb="4" eb="6">
      <t>ヒヨウ</t>
    </rPh>
    <rPh sb="9" eb="11">
      <t>テイド</t>
    </rPh>
    <phoneticPr fontId="2"/>
  </si>
  <si>
    <t>営業収益に対する累積欠損金の状況</t>
    <rPh sb="0" eb="2">
      <t>エイギョウ</t>
    </rPh>
    <rPh sb="2" eb="4">
      <t>シュウエキ</t>
    </rPh>
    <rPh sb="5" eb="6">
      <t>タイ</t>
    </rPh>
    <rPh sb="8" eb="10">
      <t>ルイセキ</t>
    </rPh>
    <rPh sb="10" eb="13">
      <t>ケッソンキン</t>
    </rPh>
    <rPh sb="14" eb="16">
      <t>ジョウキョウ</t>
    </rPh>
    <phoneticPr fontId="2"/>
  </si>
  <si>
    <t>短期的債務に対する支払能力</t>
    <rPh sb="0" eb="3">
      <t>タンキテキ</t>
    </rPh>
    <rPh sb="3" eb="5">
      <t>サイム</t>
    </rPh>
    <rPh sb="6" eb="7">
      <t>タイ</t>
    </rPh>
    <rPh sb="9" eb="11">
      <t>シハラ</t>
    </rPh>
    <rPh sb="11" eb="13">
      <t>ノウリョク</t>
    </rPh>
    <phoneticPr fontId="2"/>
  </si>
  <si>
    <t>料金収入に対する企業債残高の割合</t>
    <rPh sb="0" eb="2">
      <t>リョウキン</t>
    </rPh>
    <rPh sb="2" eb="4">
      <t>シュウニュウ</t>
    </rPh>
    <rPh sb="5" eb="6">
      <t>タイ</t>
    </rPh>
    <rPh sb="8" eb="10">
      <t>キギョウ</t>
    </rPh>
    <rPh sb="10" eb="11">
      <t>サイ</t>
    </rPh>
    <rPh sb="11" eb="13">
      <t>ザンダカ</t>
    </rPh>
    <rPh sb="14" eb="16">
      <t>ワリアイ</t>
    </rPh>
    <phoneticPr fontId="2"/>
  </si>
  <si>
    <t>使用料で回収すべき経費を賄えているか</t>
    <rPh sb="0" eb="3">
      <t>シヨウリョウ</t>
    </rPh>
    <rPh sb="4" eb="6">
      <t>カイシュウ</t>
    </rPh>
    <rPh sb="9" eb="11">
      <t>ケイヒ</t>
    </rPh>
    <rPh sb="12" eb="13">
      <t>マカナ</t>
    </rPh>
    <phoneticPr fontId="2"/>
  </si>
  <si>
    <t>有収水量１㎥あたりの汚水処理に要した費用</t>
    <rPh sb="0" eb="2">
      <t>ユウシュウ</t>
    </rPh>
    <rPh sb="2" eb="4">
      <t>スイリョウ</t>
    </rPh>
    <rPh sb="10" eb="12">
      <t>オスイ</t>
    </rPh>
    <rPh sb="12" eb="14">
      <t>ショリ</t>
    </rPh>
    <rPh sb="15" eb="16">
      <t>ヨウ</t>
    </rPh>
    <rPh sb="18" eb="20">
      <t>ヒヨウ</t>
    </rPh>
    <phoneticPr fontId="2"/>
  </si>
  <si>
    <t>水洗便所を設置して汚水処理している割合</t>
    <rPh sb="0" eb="2">
      <t>スイセン</t>
    </rPh>
    <rPh sb="2" eb="4">
      <t>ベンジョ</t>
    </rPh>
    <rPh sb="5" eb="7">
      <t>セッチ</t>
    </rPh>
    <rPh sb="9" eb="11">
      <t>オスイ</t>
    </rPh>
    <rPh sb="11" eb="13">
      <t>ショリ</t>
    </rPh>
    <rPh sb="17" eb="19">
      <t>ワリアイ</t>
    </rPh>
    <phoneticPr fontId="2"/>
  </si>
  <si>
    <t>処理能力に対する一日平均処理水量の割合</t>
    <rPh sb="0" eb="2">
      <t>ショリ</t>
    </rPh>
    <rPh sb="2" eb="4">
      <t>ノウリョク</t>
    </rPh>
    <rPh sb="5" eb="6">
      <t>タイ</t>
    </rPh>
    <rPh sb="8" eb="10">
      <t>イチニチ</t>
    </rPh>
    <rPh sb="10" eb="12">
      <t>ヘイキン</t>
    </rPh>
    <rPh sb="12" eb="14">
      <t>ショリ</t>
    </rPh>
    <rPh sb="14" eb="16">
      <t>スイリョウ</t>
    </rPh>
    <rPh sb="17" eb="19">
      <t>ワリアイ</t>
    </rPh>
    <phoneticPr fontId="2"/>
  </si>
  <si>
    <t>減価償却がどの程度進んでいるか</t>
    <rPh sb="0" eb="2">
      <t>ゲンカ</t>
    </rPh>
    <rPh sb="2" eb="4">
      <t>ショウキャク</t>
    </rPh>
    <rPh sb="7" eb="9">
      <t>テイド</t>
    </rPh>
    <rPh sb="9" eb="10">
      <t>スス</t>
    </rPh>
    <phoneticPr fontId="2"/>
  </si>
  <si>
    <t>法定耐用年数を超えた管渠延長の割合</t>
    <rPh sb="0" eb="2">
      <t>ホウテイ</t>
    </rPh>
    <rPh sb="2" eb="4">
      <t>タイヨウ</t>
    </rPh>
    <rPh sb="4" eb="6">
      <t>ネンスウ</t>
    </rPh>
    <rPh sb="7" eb="8">
      <t>コ</t>
    </rPh>
    <rPh sb="10" eb="12">
      <t>カンキョ</t>
    </rPh>
    <rPh sb="12" eb="14">
      <t>エンチョウ</t>
    </rPh>
    <rPh sb="15" eb="17">
      <t>ワリアイ</t>
    </rPh>
    <phoneticPr fontId="2"/>
  </si>
  <si>
    <t>更新した管渠延長の割合</t>
    <rPh sb="0" eb="2">
      <t>コウシン</t>
    </rPh>
    <rPh sb="4" eb="6">
      <t>カンキョ</t>
    </rPh>
    <rPh sb="6" eb="8">
      <t>エンチョウ</t>
    </rPh>
    <rPh sb="9" eb="11">
      <t>ワリアイ</t>
    </rPh>
    <phoneticPr fontId="2"/>
  </si>
  <si>
    <t>現在処理区域内人口</t>
    <rPh sb="0" eb="2">
      <t>ゲンザイ</t>
    </rPh>
    <rPh sb="2" eb="4">
      <t>ショリ</t>
    </rPh>
    <rPh sb="4" eb="6">
      <t>クイキ</t>
    </rPh>
    <rPh sb="6" eb="7">
      <t>ナイ</t>
    </rPh>
    <rPh sb="7" eb="9">
      <t>ジンコウ</t>
    </rPh>
    <phoneticPr fontId="2"/>
  </si>
  <si>
    <t>営業収益</t>
    <rPh sb="0" eb="2">
      <t>エイギョウ</t>
    </rPh>
    <rPh sb="2" eb="4">
      <t>シュウエキ</t>
    </rPh>
    <phoneticPr fontId="2"/>
  </si>
  <si>
    <t>経営比較分析表の各指標解説</t>
    <rPh sb="0" eb="2">
      <t>ケイエイ</t>
    </rPh>
    <rPh sb="2" eb="4">
      <t>ヒカク</t>
    </rPh>
    <rPh sb="4" eb="6">
      <t>ブンセキ</t>
    </rPh>
    <rPh sb="6" eb="7">
      <t>ヒョウ</t>
    </rPh>
    <rPh sb="8" eb="11">
      <t>カクシヒョウ</t>
    </rPh>
    <rPh sb="11" eb="13">
      <t>カイセツ</t>
    </rPh>
    <phoneticPr fontId="2"/>
  </si>
  <si>
    <t>経営の健全性・効率性</t>
    <rPh sb="0" eb="2">
      <t>ケイエイ</t>
    </rPh>
    <rPh sb="3" eb="6">
      <t>ケンゼンセイ</t>
    </rPh>
    <rPh sb="7" eb="10">
      <t>コウリツセイ</t>
    </rPh>
    <phoneticPr fontId="2"/>
  </si>
  <si>
    <t>老朽化の状況</t>
    <rPh sb="0" eb="3">
      <t>ロウキュウカ</t>
    </rPh>
    <rPh sb="4" eb="6">
      <t>ジョウキョウ</t>
    </rPh>
    <phoneticPr fontId="2"/>
  </si>
  <si>
    <t>総収益</t>
    <rPh sb="0" eb="3">
      <t>ソウシュウエキ</t>
    </rPh>
    <phoneticPr fontId="2"/>
  </si>
  <si>
    <t>総費用＋地方債償還金</t>
    <rPh sb="0" eb="3">
      <t>ソウヒヨウ</t>
    </rPh>
    <rPh sb="4" eb="7">
      <t>チホウサイ</t>
    </rPh>
    <rPh sb="7" eb="10">
      <t>ショウカンキン</t>
    </rPh>
    <phoneticPr fontId="2"/>
  </si>
  <si>
    <t>地方債現在高合計－一般会計負担額</t>
    <rPh sb="0" eb="3">
      <t>チホウサイ</t>
    </rPh>
    <rPh sb="3" eb="5">
      <t>ゲンザイ</t>
    </rPh>
    <rPh sb="5" eb="6">
      <t>ダカ</t>
    </rPh>
    <rPh sb="6" eb="8">
      <t>ゴウケイ</t>
    </rPh>
    <rPh sb="9" eb="11">
      <t>イッパン</t>
    </rPh>
    <rPh sb="11" eb="13">
      <t>カイケイ</t>
    </rPh>
    <rPh sb="13" eb="15">
      <t>フタン</t>
    </rPh>
    <rPh sb="15" eb="16">
      <t>ガク</t>
    </rPh>
    <phoneticPr fontId="2"/>
  </si>
  <si>
    <t>営業収益－受託工事収益－雨水処理負担金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rPh sb="12" eb="14">
      <t>ウスイ</t>
    </rPh>
    <rPh sb="14" eb="16">
      <t>ショリ</t>
    </rPh>
    <rPh sb="16" eb="19">
      <t>フタンキン</t>
    </rPh>
    <phoneticPr fontId="2"/>
  </si>
  <si>
    <t>下水道使用料</t>
    <rPh sb="0" eb="3">
      <t>ゲスイドウ</t>
    </rPh>
    <rPh sb="3" eb="6">
      <t>シヨウリョウ</t>
    </rPh>
    <phoneticPr fontId="2"/>
  </si>
  <si>
    <t>汚水処理費（公費負担分を除く）</t>
    <rPh sb="0" eb="2">
      <t>オスイ</t>
    </rPh>
    <rPh sb="2" eb="4">
      <t>ショリ</t>
    </rPh>
    <rPh sb="4" eb="5">
      <t>ヒ</t>
    </rPh>
    <rPh sb="6" eb="8">
      <t>コウヒ</t>
    </rPh>
    <rPh sb="8" eb="10">
      <t>フタン</t>
    </rPh>
    <rPh sb="10" eb="11">
      <t>ブン</t>
    </rPh>
    <rPh sb="12" eb="13">
      <t>ノゾ</t>
    </rPh>
    <phoneticPr fontId="2"/>
  </si>
  <si>
    <t>年間有収水量</t>
    <rPh sb="0" eb="2">
      <t>ネンカン</t>
    </rPh>
    <rPh sb="2" eb="4">
      <t>ユウシュウ</t>
    </rPh>
    <rPh sb="4" eb="6">
      <t>スイリョウ</t>
    </rPh>
    <phoneticPr fontId="2"/>
  </si>
  <si>
    <t>晴天時一日平均処理水量</t>
    <rPh sb="0" eb="2">
      <t>セイテン</t>
    </rPh>
    <rPh sb="2" eb="3">
      <t>ジ</t>
    </rPh>
    <rPh sb="3" eb="5">
      <t>イチニチ</t>
    </rPh>
    <rPh sb="5" eb="7">
      <t>ヘイキン</t>
    </rPh>
    <rPh sb="7" eb="9">
      <t>ショリ</t>
    </rPh>
    <rPh sb="9" eb="11">
      <t>スイリョウ</t>
    </rPh>
    <phoneticPr fontId="2"/>
  </si>
  <si>
    <t>晴天時現在処理能力</t>
    <rPh sb="0" eb="2">
      <t>セイテン</t>
    </rPh>
    <rPh sb="2" eb="3">
      <t>ジ</t>
    </rPh>
    <rPh sb="3" eb="5">
      <t>ゲンザイ</t>
    </rPh>
    <rPh sb="5" eb="7">
      <t>ショリ</t>
    </rPh>
    <rPh sb="7" eb="9">
      <t>ノウリョク</t>
    </rPh>
    <phoneticPr fontId="2"/>
  </si>
  <si>
    <t>現在水洗便所設置済人口</t>
    <rPh sb="0" eb="2">
      <t>ゲンザイ</t>
    </rPh>
    <rPh sb="2" eb="4">
      <t>スイセン</t>
    </rPh>
    <rPh sb="4" eb="6">
      <t>ベンジョ</t>
    </rPh>
    <rPh sb="6" eb="8">
      <t>セッチ</t>
    </rPh>
    <rPh sb="8" eb="9">
      <t>スミ</t>
    </rPh>
    <rPh sb="9" eb="11">
      <t>ジンコウ</t>
    </rPh>
    <phoneticPr fontId="2"/>
  </si>
  <si>
    <t>算出方法</t>
    <rPh sb="0" eb="2">
      <t>サンシュツ</t>
    </rPh>
    <rPh sb="2" eb="4">
      <t>ホウホウ</t>
    </rPh>
    <phoneticPr fontId="2"/>
  </si>
  <si>
    <t>改善（更新・改良・維持）管渠延長</t>
    <rPh sb="0" eb="2">
      <t>カイゼン</t>
    </rPh>
    <rPh sb="3" eb="5">
      <t>コウシン</t>
    </rPh>
    <rPh sb="6" eb="8">
      <t>カイリョウ</t>
    </rPh>
    <rPh sb="9" eb="11">
      <t>イジ</t>
    </rPh>
    <rPh sb="12" eb="14">
      <t>カンキョ</t>
    </rPh>
    <rPh sb="14" eb="16">
      <t>エンチョウ</t>
    </rPh>
    <phoneticPr fontId="2"/>
  </si>
  <si>
    <t>下水道布設延長</t>
    <rPh sb="0" eb="3">
      <t>ゲスイドウ</t>
    </rPh>
    <rPh sb="3" eb="5">
      <t>フセツ</t>
    </rPh>
    <rPh sb="5" eb="7">
      <t>エンチョウ</t>
    </rPh>
    <phoneticPr fontId="2"/>
  </si>
  <si>
    <t>―下水・法非適用の場合―</t>
    <rPh sb="1" eb="3">
      <t>ゲスイ</t>
    </rPh>
    <rPh sb="4" eb="5">
      <t>ホウ</t>
    </rPh>
    <rPh sb="5" eb="6">
      <t>ヒ</t>
    </rPh>
    <rPh sb="6" eb="7">
      <t>テキ</t>
    </rPh>
    <rPh sb="7" eb="8">
      <t>ヨウ</t>
    </rPh>
    <rPh sb="9" eb="11">
      <t>バアイ</t>
    </rPh>
    <phoneticPr fontId="2"/>
  </si>
  <si>
    <t>1-⑧</t>
    <phoneticPr fontId="2"/>
  </si>
  <si>
    <t>H24</t>
  </si>
  <si>
    <t>H25</t>
  </si>
  <si>
    <t>H26</t>
  </si>
  <si>
    <t>1-⑦</t>
    <phoneticPr fontId="2"/>
  </si>
  <si>
    <t>処理能力</t>
    <rPh sb="0" eb="2">
      <t>ショリ</t>
    </rPh>
    <rPh sb="2" eb="4">
      <t>ノウリョク</t>
    </rPh>
    <phoneticPr fontId="2"/>
  </si>
  <si>
    <t>=</t>
    <phoneticPr fontId="2"/>
  </si>
  <si>
    <t>H27</t>
  </si>
  <si>
    <t>10表1行11列</t>
    <phoneticPr fontId="2"/>
  </si>
  <si>
    <t>10表1行12列</t>
    <rPh sb="7" eb="8">
      <t>レツ</t>
    </rPh>
    <phoneticPr fontId="2"/>
  </si>
  <si>
    <t>処理能力に対する一日平均処理水量の割合</t>
    <phoneticPr fontId="2"/>
  </si>
  <si>
    <t>10表1行48列</t>
    <rPh sb="7" eb="8">
      <t>レツ</t>
    </rPh>
    <phoneticPr fontId="2"/>
  </si>
  <si>
    <t>10表1行44列</t>
    <phoneticPr fontId="2"/>
  </si>
  <si>
    <t>一日平均処理水量</t>
    <rPh sb="0" eb="2">
      <t>イチニチ</t>
    </rPh>
    <rPh sb="2" eb="4">
      <t>ヘイキン</t>
    </rPh>
    <rPh sb="4" eb="6">
      <t>ショリ</t>
    </rPh>
    <rPh sb="6" eb="8">
      <t>スイリョウ</t>
    </rPh>
    <phoneticPr fontId="2"/>
  </si>
  <si>
    <t>1-⑥</t>
    <phoneticPr fontId="2"/>
  </si>
  <si>
    <t>有収水量１㎥あたりの汚水処理に要した費用</t>
    <phoneticPr fontId="2"/>
  </si>
  <si>
    <t>汚水処理費</t>
    <rPh sb="0" eb="2">
      <t>オスイ</t>
    </rPh>
    <rPh sb="2" eb="4">
      <t>ショリ</t>
    </rPh>
    <rPh sb="4" eb="5">
      <t>ヒ</t>
    </rPh>
    <phoneticPr fontId="2"/>
  </si>
  <si>
    <t>10表1行52列</t>
    <phoneticPr fontId="2"/>
  </si>
  <si>
    <t>処理区域内人口</t>
    <rPh sb="0" eb="2">
      <t>ショリ</t>
    </rPh>
    <rPh sb="2" eb="4">
      <t>クイキ</t>
    </rPh>
    <rPh sb="4" eb="5">
      <t>ナイ</t>
    </rPh>
    <rPh sb="5" eb="7">
      <t>ジンコウ</t>
    </rPh>
    <phoneticPr fontId="2"/>
  </si>
  <si>
    <t>1-⑤</t>
    <phoneticPr fontId="2"/>
  </si>
  <si>
    <t>使用料で回収すべき経費を賄えているか</t>
    <phoneticPr fontId="2"/>
  </si>
  <si>
    <t>26表1行3列</t>
  </si>
  <si>
    <t>26表1行3列</t>
    <rPh sb="6" eb="7">
      <t>レツ</t>
    </rPh>
    <phoneticPr fontId="2"/>
  </si>
  <si>
    <t>総費用</t>
    <rPh sb="0" eb="3">
      <t>ソウヒヨウ</t>
    </rPh>
    <phoneticPr fontId="2"/>
  </si>
  <si>
    <t>地方債償還金</t>
    <rPh sb="0" eb="3">
      <t>チホウサイ</t>
    </rPh>
    <rPh sb="3" eb="6">
      <t>ショウカンキン</t>
    </rPh>
    <phoneticPr fontId="2"/>
  </si>
  <si>
    <t>26表1行1列</t>
    <rPh sb="6" eb="7">
      <t>レツ</t>
    </rPh>
    <phoneticPr fontId="2"/>
  </si>
  <si>
    <t>26表1行12列</t>
    <phoneticPr fontId="2"/>
  </si>
  <si>
    <t>32表1行58列</t>
    <phoneticPr fontId="2"/>
  </si>
  <si>
    <t>総費用+償還金</t>
    <rPh sb="0" eb="3">
      <t>ソウヒヨウ</t>
    </rPh>
    <rPh sb="4" eb="7">
      <t>ショウカンキン</t>
    </rPh>
    <phoneticPr fontId="2"/>
  </si>
  <si>
    <t>1-④</t>
    <phoneticPr fontId="2"/>
  </si>
  <si>
    <t>地方債現在高</t>
    <rPh sb="0" eb="3">
      <t>チホウサイ</t>
    </rPh>
    <rPh sb="3" eb="5">
      <t>ゲンザイ</t>
    </rPh>
    <rPh sb="5" eb="6">
      <t>ダカ</t>
    </rPh>
    <phoneticPr fontId="2"/>
  </si>
  <si>
    <t>一般会計負担額</t>
    <rPh sb="0" eb="2">
      <t>イッパン</t>
    </rPh>
    <rPh sb="2" eb="4">
      <t>カイケイ</t>
    </rPh>
    <rPh sb="4" eb="6">
      <t>フタン</t>
    </rPh>
    <rPh sb="6" eb="7">
      <t>ガク</t>
    </rPh>
    <phoneticPr fontId="2"/>
  </si>
  <si>
    <t>24表1行12列</t>
    <phoneticPr fontId="2"/>
  </si>
  <si>
    <t>受託工事収益</t>
    <rPh sb="0" eb="2">
      <t>ジュタク</t>
    </rPh>
    <rPh sb="2" eb="4">
      <t>コウジ</t>
    </rPh>
    <rPh sb="4" eb="6">
      <t>シュウエキ</t>
    </rPh>
    <phoneticPr fontId="2"/>
  </si>
  <si>
    <t>雨水処理負担金</t>
    <rPh sb="0" eb="2">
      <t>ウスイ</t>
    </rPh>
    <rPh sb="2" eb="4">
      <t>ショリ</t>
    </rPh>
    <rPh sb="4" eb="7">
      <t>フタンキン</t>
    </rPh>
    <phoneticPr fontId="2"/>
  </si>
  <si>
    <t>26表1行4列</t>
    <phoneticPr fontId="2"/>
  </si>
  <si>
    <t>26表1行5列</t>
    <phoneticPr fontId="2"/>
  </si>
  <si>
    <t>24表1行16列</t>
    <phoneticPr fontId="2"/>
  </si>
  <si>
    <t>地方債－一般会計負担</t>
    <rPh sb="0" eb="3">
      <t>チホウサイ</t>
    </rPh>
    <rPh sb="4" eb="6">
      <t>イッパン</t>
    </rPh>
    <rPh sb="6" eb="8">
      <t>カイケイ</t>
    </rPh>
    <rPh sb="8" eb="10">
      <t>フタン</t>
    </rPh>
    <phoneticPr fontId="2"/>
  </si>
  <si>
    <t>1-①</t>
    <phoneticPr fontId="2"/>
  </si>
  <si>
    <t>総収益で費用をどの程度まかなえているか</t>
    <phoneticPr fontId="2"/>
  </si>
  <si>
    <t>維持管理費</t>
    <rPh sb="0" eb="2">
      <t>イジ</t>
    </rPh>
    <rPh sb="2" eb="4">
      <t>カンリ</t>
    </rPh>
    <rPh sb="4" eb="5">
      <t>ヒ</t>
    </rPh>
    <phoneticPr fontId="2"/>
  </si>
  <si>
    <t>元金償還</t>
    <rPh sb="0" eb="2">
      <t>ガンキン</t>
    </rPh>
    <rPh sb="2" eb="4">
      <t>ショウカン</t>
    </rPh>
    <phoneticPr fontId="2"/>
  </si>
  <si>
    <t>32表1行44列</t>
    <phoneticPr fontId="2"/>
  </si>
  <si>
    <t>32表1行58列</t>
    <phoneticPr fontId="2"/>
  </si>
  <si>
    <t>32表1行59列</t>
    <phoneticPr fontId="2"/>
  </si>
  <si>
    <t>元金償還×４割</t>
    <rPh sb="0" eb="2">
      <t>ガンキン</t>
    </rPh>
    <rPh sb="2" eb="4">
      <t>ショウカン</t>
    </rPh>
    <rPh sb="6" eb="7">
      <t>ワリ</t>
    </rPh>
    <phoneticPr fontId="2"/>
  </si>
  <si>
    <t>水洗便所設置人口</t>
    <rPh sb="0" eb="2">
      <t>スイセン</t>
    </rPh>
    <rPh sb="2" eb="4">
      <t>ベンジョ</t>
    </rPh>
    <rPh sb="4" eb="6">
      <t>セッチ</t>
    </rPh>
    <rPh sb="6" eb="8">
      <t>ジンコウ</t>
    </rPh>
    <phoneticPr fontId="2"/>
  </si>
  <si>
    <t>収益－工事収益－雨水</t>
    <rPh sb="0" eb="2">
      <t>シュウエキ</t>
    </rPh>
    <rPh sb="3" eb="5">
      <t>コウジ</t>
    </rPh>
    <rPh sb="5" eb="7">
      <t>シュウエキ</t>
    </rPh>
    <rPh sb="8" eb="10">
      <t>ウスイ</t>
    </rPh>
    <phoneticPr fontId="2"/>
  </si>
  <si>
    <t>○経営比較分析表</t>
    <rPh sb="1" eb="3">
      <t>ケイエイ</t>
    </rPh>
    <rPh sb="3" eb="5">
      <t>ヒカク</t>
    </rPh>
    <rPh sb="5" eb="7">
      <t>ブンセキ</t>
    </rPh>
    <rPh sb="7" eb="8">
      <t>ヒョウ</t>
    </rPh>
    <phoneticPr fontId="2"/>
  </si>
  <si>
    <t>事業名：</t>
    <rPh sb="0" eb="2">
      <t>ジギョウ</t>
    </rPh>
    <rPh sb="2" eb="3">
      <t>メイ</t>
    </rPh>
    <phoneticPr fontId="2"/>
  </si>
  <si>
    <t>農業集落排水</t>
    <rPh sb="0" eb="2">
      <t>ノウギョウ</t>
    </rPh>
    <rPh sb="2" eb="4">
      <t>シュウラク</t>
    </rPh>
    <rPh sb="4" eb="6">
      <t>ハイスイ</t>
    </rPh>
    <phoneticPr fontId="2"/>
  </si>
  <si>
    <t>類団平均</t>
    <rPh sb="0" eb="1">
      <t>ルイ</t>
    </rPh>
    <rPh sb="1" eb="2">
      <t>ダン</t>
    </rPh>
    <rPh sb="2" eb="4">
      <t>ヘイキン</t>
    </rPh>
    <phoneticPr fontId="2"/>
  </si>
  <si>
    <t>水洗化率</t>
    <rPh sb="0" eb="2">
      <t>スイセン</t>
    </rPh>
    <rPh sb="2" eb="3">
      <t>カ</t>
    </rPh>
    <rPh sb="3" eb="4">
      <t>リツ</t>
    </rPh>
    <phoneticPr fontId="2"/>
  </si>
  <si>
    <t>企業債残対事業規模比</t>
    <rPh sb="0" eb="2">
      <t>キギョウ</t>
    </rPh>
    <rPh sb="2" eb="3">
      <t>サイ</t>
    </rPh>
    <rPh sb="3" eb="4">
      <t>ザン</t>
    </rPh>
    <rPh sb="4" eb="5">
      <t>タイ</t>
    </rPh>
    <rPh sb="5" eb="7">
      <t>ジギョウ</t>
    </rPh>
    <rPh sb="7" eb="9">
      <t>キボ</t>
    </rPh>
    <rPh sb="9" eb="10">
      <t>ヒ</t>
    </rPh>
    <phoneticPr fontId="2"/>
  </si>
  <si>
    <t>32表2行16列</t>
    <rPh sb="7" eb="8">
      <t>レツ</t>
    </rPh>
    <phoneticPr fontId="2"/>
  </si>
  <si>
    <t>26表1行2列</t>
    <rPh sb="6" eb="7">
      <t>レツ</t>
    </rPh>
    <phoneticPr fontId="2"/>
  </si>
  <si>
    <t>26表1行7列</t>
    <rPh sb="6" eb="7">
      <t>レツ</t>
    </rPh>
    <phoneticPr fontId="2"/>
  </si>
  <si>
    <t>営業外収益</t>
    <rPh sb="0" eb="3">
      <t>エイギョウガイ</t>
    </rPh>
    <rPh sb="3" eb="5">
      <t>シュウエキ</t>
    </rPh>
    <phoneticPr fontId="2"/>
  </si>
  <si>
    <t>営業費用</t>
    <rPh sb="0" eb="2">
      <t>エイギョウ</t>
    </rPh>
    <rPh sb="2" eb="4">
      <t>ヒヨウ</t>
    </rPh>
    <phoneticPr fontId="2"/>
  </si>
  <si>
    <t>営業外費用</t>
    <rPh sb="0" eb="2">
      <t>エイギョウ</t>
    </rPh>
    <rPh sb="2" eb="3">
      <t>ガイ</t>
    </rPh>
    <rPh sb="3" eb="5">
      <t>ヒヨウ</t>
    </rPh>
    <phoneticPr fontId="2"/>
  </si>
  <si>
    <t>26表1行13列</t>
  </si>
  <si>
    <t>26表1行17列</t>
    <phoneticPr fontId="2"/>
  </si>
  <si>
    <t>①</t>
    <phoneticPr fontId="2"/>
  </si>
  <si>
    <t>１－</t>
    <phoneticPr fontId="2"/>
  </si>
  <si>
    <t>×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</si>
  <si>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</si>
  <si>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</si>
  <si>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</si>
  <si>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</si>
  <si>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</si>
  <si>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</si>
  <si>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</si>
  <si>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２－</t>
    <phoneticPr fontId="2"/>
  </si>
  <si>
    <t>H28</t>
    <phoneticPr fontId="2"/>
  </si>
  <si>
    <t>H28</t>
    <phoneticPr fontId="2"/>
  </si>
  <si>
    <t>32表2行16列</t>
    <phoneticPr fontId="2"/>
  </si>
  <si>
    <t>※送付されてきた『経営比較分析表』から転記</t>
    <rPh sb="1" eb="3">
      <t>ソウフ</t>
    </rPh>
    <rPh sb="9" eb="11">
      <t>ケイエイ</t>
    </rPh>
    <rPh sb="11" eb="13">
      <t>ヒカク</t>
    </rPh>
    <rPh sb="13" eb="15">
      <t>ブンセキ</t>
    </rPh>
    <rPh sb="15" eb="16">
      <t>ヒョウ</t>
    </rPh>
    <rPh sb="19" eb="21">
      <t>テンキ</t>
    </rPh>
    <phoneticPr fontId="2"/>
  </si>
  <si>
    <t>2-③</t>
    <phoneticPr fontId="2"/>
  </si>
  <si>
    <t>管路更新率</t>
    <rPh sb="0" eb="2">
      <t>カンロ</t>
    </rPh>
    <rPh sb="2" eb="4">
      <t>コウシン</t>
    </rPh>
    <rPh sb="4" eb="5">
      <t>リツ</t>
    </rPh>
    <phoneticPr fontId="2"/>
  </si>
  <si>
    <t>更新した管路延長の割合</t>
    <rPh sb="0" eb="2">
      <t>コウシン</t>
    </rPh>
    <rPh sb="4" eb="6">
      <t>カンロ</t>
    </rPh>
    <rPh sb="6" eb="8">
      <t>エンチョウ</t>
    </rPh>
    <rPh sb="9" eb="11">
      <t>ワリアイ</t>
    </rPh>
    <phoneticPr fontId="2"/>
  </si>
  <si>
    <t>=</t>
    <phoneticPr fontId="2"/>
  </si>
  <si>
    <t>H28</t>
    <phoneticPr fontId="2"/>
  </si>
  <si>
    <t>更新管路延長</t>
    <rPh sb="0" eb="2">
      <t>コウシン</t>
    </rPh>
    <rPh sb="2" eb="4">
      <t>カンロ</t>
    </rPh>
    <rPh sb="4" eb="6">
      <t>エンチョウ</t>
    </rPh>
    <phoneticPr fontId="2"/>
  </si>
  <si>
    <t>汚水管</t>
    <rPh sb="0" eb="2">
      <t>オスイ</t>
    </rPh>
    <rPh sb="2" eb="3">
      <t>カン</t>
    </rPh>
    <phoneticPr fontId="2"/>
  </si>
  <si>
    <t>10表2行10列</t>
    <phoneticPr fontId="2"/>
  </si>
  <si>
    <t>雨水管</t>
    <rPh sb="0" eb="2">
      <t>ウスイ</t>
    </rPh>
    <rPh sb="2" eb="3">
      <t>カン</t>
    </rPh>
    <phoneticPr fontId="2"/>
  </si>
  <si>
    <t>合流管</t>
    <rPh sb="0" eb="2">
      <t>ゴウリュウ</t>
    </rPh>
    <rPh sb="2" eb="3">
      <t>カン</t>
    </rPh>
    <phoneticPr fontId="2"/>
  </si>
  <si>
    <t>管路延長</t>
    <rPh sb="0" eb="2">
      <t>カンロ</t>
    </rPh>
    <rPh sb="2" eb="4">
      <t>エンチョウ</t>
    </rPh>
    <phoneticPr fontId="2"/>
  </si>
  <si>
    <t>10表1行31列</t>
  </si>
  <si>
    <t>10表1行32列</t>
    <phoneticPr fontId="2"/>
  </si>
  <si>
    <t>10表1行33列</t>
  </si>
  <si>
    <t>10表1行34列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</si>
</sst>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6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ＭＳ Ｐゴシック"/>
      <family val="2"/>
      <charset val="128"/>
    </font>
    <font>
      <sz val="10"/>
      <name val="ＭＳ Ｐゴシック"/>
      <family val="2"/>
      <charset val="128"/>
    </font>
    <font>
      <b/>
      <sz val="24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rgb="FFFF0000"/>
      <name val="ＭＳ Ｐゴシック"/>
      <family val="2"/>
      <charset val="128"/>
    </font>
    <font>
      <b/>
      <sz val="11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 tint="0.24997711111789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 diagonalUp="1">
      <left/>
      <right/>
      <top/>
      <bottom/>
      <diagonal style="thin">
        <color auto="1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 diagonalUp="1">
      <left/>
      <right style="medium">
        <color indexed="64"/>
      </right>
      <top/>
      <bottom/>
      <diagonal style="thin">
        <color auto="1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/>
      <bottom style="hair">
        <color indexed="64"/>
      </bottom>
      <diagonal style="thin">
        <color auto="1"/>
      </diagonal>
    </border>
    <border diagonalUp="1">
      <left/>
      <right style="medium">
        <color indexed="64"/>
      </right>
      <top/>
      <bottom style="hair">
        <color indexed="64"/>
      </bottom>
      <diagonal style="thin">
        <color auto="1"/>
      </diagonal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/>
      <right style="medium">
        <color indexed="64"/>
      </right>
      <top style="hair">
        <color indexed="64"/>
      </top>
      <bottom/>
      <diagonal style="thin">
        <color auto="1"/>
      </diagonal>
    </border>
    <border diagonalUp="1">
      <left/>
      <right/>
      <top style="hair">
        <color indexed="64"/>
      </top>
      <bottom/>
      <diagonal style="thin">
        <color auto="1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/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hair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auto="1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3" xfId="0" applyFont="1" applyBorder="1" applyAlignment="1">
      <alignment horizontal="center"/>
    </xf>
    <xf numFmtId="0" fontId="0" fillId="0" borderId="0" xfId="0" applyBorder="1">
      <alignment vertical="center"/>
    </xf>
    <xf numFmtId="0" fontId="0" fillId="0" borderId="7" xfId="0" applyBorder="1" applyAlignment="1">
      <alignment vertical="center"/>
    </xf>
    <xf numFmtId="0" fontId="0" fillId="0" borderId="16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3" xfId="0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40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9" fillId="3" borderId="0" xfId="0" applyFont="1" applyFill="1" applyBorder="1">
      <alignment vertical="center"/>
    </xf>
    <xf numFmtId="0" fontId="9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0" fillId="4" borderId="0" xfId="0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3" borderId="0" xfId="0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9" fontId="0" fillId="0" borderId="0" xfId="2" applyFont="1" applyBorder="1">
      <alignment vertical="center"/>
    </xf>
    <xf numFmtId="9" fontId="0" fillId="0" borderId="0" xfId="2" applyFont="1" applyBorder="1" applyAlignment="1">
      <alignment horizontal="center" vertical="center"/>
    </xf>
    <xf numFmtId="10" fontId="0" fillId="0" borderId="0" xfId="2" applyNumberFormat="1" applyFont="1" applyBorder="1">
      <alignment vertical="center"/>
    </xf>
    <xf numFmtId="38" fontId="0" fillId="0" borderId="12" xfId="1" applyFont="1" applyBorder="1" applyAlignment="1">
      <alignment vertical="center"/>
    </xf>
    <xf numFmtId="38" fontId="0" fillId="0" borderId="12" xfId="1" applyFont="1" applyBorder="1">
      <alignment vertical="center"/>
    </xf>
    <xf numFmtId="176" fontId="0" fillId="0" borderId="53" xfId="2" applyNumberFormat="1" applyFont="1" applyBorder="1">
      <alignment vertical="center"/>
    </xf>
    <xf numFmtId="176" fontId="0" fillId="0" borderId="55" xfId="2" applyNumberFormat="1" applyFont="1" applyBorder="1">
      <alignment vertical="center"/>
    </xf>
    <xf numFmtId="176" fontId="0" fillId="0" borderId="56" xfId="2" applyNumberFormat="1" applyFont="1" applyBorder="1">
      <alignment vertical="center"/>
    </xf>
    <xf numFmtId="40" fontId="0" fillId="0" borderId="0" xfId="1" applyNumberFormat="1" applyFont="1" applyBorder="1">
      <alignment vertical="center"/>
    </xf>
    <xf numFmtId="40" fontId="0" fillId="0" borderId="0" xfId="1" applyNumberFormat="1" applyFont="1" applyBorder="1" applyAlignment="1">
      <alignment vertical="center"/>
    </xf>
    <xf numFmtId="38" fontId="0" fillId="0" borderId="53" xfId="1" applyFont="1" applyBorder="1">
      <alignment vertical="center"/>
    </xf>
    <xf numFmtId="40" fontId="0" fillId="0" borderId="53" xfId="1" applyNumberFormat="1" applyFont="1" applyBorder="1">
      <alignment vertical="center"/>
    </xf>
    <xf numFmtId="40" fontId="0" fillId="0" borderId="55" xfId="1" applyNumberFormat="1" applyFont="1" applyBorder="1">
      <alignment vertical="center"/>
    </xf>
    <xf numFmtId="40" fontId="0" fillId="0" borderId="56" xfId="1" applyNumberFormat="1" applyFont="1" applyBorder="1">
      <alignment vertical="center"/>
    </xf>
    <xf numFmtId="38" fontId="0" fillId="0" borderId="0" xfId="1" applyFont="1" applyBorder="1" applyAlignment="1">
      <alignment vertical="center"/>
    </xf>
    <xf numFmtId="38" fontId="0" fillId="0" borderId="6" xfId="1" applyFont="1" applyBorder="1" applyAlignment="1">
      <alignment vertical="center"/>
    </xf>
    <xf numFmtId="38" fontId="0" fillId="0" borderId="6" xfId="1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" xfId="1" applyFont="1" applyBorder="1">
      <alignment vertical="center"/>
    </xf>
    <xf numFmtId="38" fontId="3" fillId="0" borderId="54" xfId="1" applyFont="1" applyBorder="1">
      <alignment vertical="center"/>
    </xf>
    <xf numFmtId="38" fontId="3" fillId="0" borderId="55" xfId="1" applyFont="1" applyBorder="1">
      <alignment vertical="center"/>
    </xf>
    <xf numFmtId="38" fontId="3" fillId="0" borderId="56" xfId="1" applyFont="1" applyBorder="1">
      <alignment vertical="center"/>
    </xf>
    <xf numFmtId="38" fontId="0" fillId="0" borderId="59" xfId="1" applyFont="1" applyBorder="1">
      <alignment vertical="center"/>
    </xf>
    <xf numFmtId="38" fontId="0" fillId="0" borderId="60" xfId="1" applyFont="1" applyBorder="1">
      <alignment vertical="center"/>
    </xf>
    <xf numFmtId="38" fontId="0" fillId="0" borderId="62" xfId="1" applyFont="1" applyBorder="1" applyAlignment="1">
      <alignment vertical="center"/>
    </xf>
    <xf numFmtId="38" fontId="0" fillId="0" borderId="62" xfId="1" applyFont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6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3" fillId="0" borderId="0" xfId="0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25" xfId="1" applyFont="1" applyBorder="1" applyAlignment="1">
      <alignment vertical="center"/>
    </xf>
    <xf numFmtId="0" fontId="0" fillId="0" borderId="25" xfId="0" applyBorder="1">
      <alignment vertical="center"/>
    </xf>
    <xf numFmtId="0" fontId="6" fillId="0" borderId="37" xfId="0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38" fontId="0" fillId="0" borderId="72" xfId="1" applyFont="1" applyBorder="1">
      <alignment vertical="center"/>
    </xf>
    <xf numFmtId="40" fontId="0" fillId="0" borderId="0" xfId="0" applyNumberFormat="1" applyFill="1" applyBorder="1">
      <alignment vertical="center"/>
    </xf>
    <xf numFmtId="40" fontId="0" fillId="3" borderId="0" xfId="1" applyNumberFormat="1" applyFont="1" applyFill="1" applyBorder="1">
      <alignment vertical="center"/>
    </xf>
    <xf numFmtId="38" fontId="15" fillId="0" borderId="12" xfId="1" applyFont="1" applyBorder="1">
      <alignment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7" fillId="5" borderId="0" xfId="0" applyFont="1" applyFill="1" applyAlignment="1">
      <alignment horizontal="right" vertical="center"/>
    </xf>
    <xf numFmtId="0" fontId="0" fillId="5" borderId="0" xfId="0" applyFill="1">
      <alignment vertical="center"/>
    </xf>
    <xf numFmtId="0" fontId="0" fillId="4" borderId="0" xfId="0" applyFill="1">
      <alignment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  <xf numFmtId="0" fontId="0" fillId="8" borderId="0" xfId="0" applyFill="1">
      <alignment vertical="center"/>
    </xf>
    <xf numFmtId="0" fontId="9" fillId="8" borderId="0" xfId="0" applyFont="1" applyFill="1">
      <alignment vertical="center"/>
    </xf>
    <xf numFmtId="0" fontId="9" fillId="9" borderId="0" xfId="0" applyFont="1" applyFill="1">
      <alignment vertical="center"/>
    </xf>
    <xf numFmtId="0" fontId="0" fillId="9" borderId="0" xfId="0" applyFill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38" fontId="0" fillId="0" borderId="73" xfId="1" applyFont="1" applyBorder="1">
      <alignment vertical="center"/>
    </xf>
    <xf numFmtId="0" fontId="0" fillId="10" borderId="0" xfId="0" applyFill="1">
      <alignment vertical="center"/>
    </xf>
    <xf numFmtId="0" fontId="0" fillId="0" borderId="9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6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6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38" fontId="0" fillId="0" borderId="6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6" fillId="0" borderId="7" xfId="1" applyFont="1" applyBorder="1" applyAlignment="1">
      <alignment vertical="center"/>
    </xf>
    <xf numFmtId="38" fontId="6" fillId="0" borderId="30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38" fontId="6" fillId="0" borderId="44" xfId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68" xfId="0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6" fillId="0" borderId="69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38" fontId="6" fillId="0" borderId="26" xfId="1" applyFont="1" applyBorder="1" applyAlignment="1">
      <alignment vertical="center"/>
    </xf>
    <xf numFmtId="38" fontId="6" fillId="0" borderId="43" xfId="1" applyFont="1" applyBorder="1" applyAlignment="1">
      <alignment vertical="center"/>
    </xf>
    <xf numFmtId="38" fontId="6" fillId="0" borderId="65" xfId="1" applyFont="1" applyBorder="1" applyAlignment="1">
      <alignment horizontal="center" vertical="center"/>
    </xf>
    <xf numFmtId="38" fontId="6" fillId="0" borderId="46" xfId="1" applyFont="1" applyBorder="1" applyAlignment="1">
      <alignment horizontal="center" vertical="center"/>
    </xf>
    <xf numFmtId="38" fontId="6" fillId="0" borderId="45" xfId="1" applyFont="1" applyBorder="1" applyAlignment="1">
      <alignment horizontal="center" vertical="center"/>
    </xf>
    <xf numFmtId="38" fontId="6" fillId="0" borderId="66" xfId="1" applyFont="1" applyBorder="1" applyAlignment="1">
      <alignment horizontal="center" vertical="center"/>
    </xf>
    <xf numFmtId="38" fontId="6" fillId="0" borderId="27" xfId="1" applyFont="1" applyBorder="1" applyAlignment="1">
      <alignment horizontal="center" vertical="center"/>
    </xf>
    <xf numFmtId="38" fontId="6" fillId="0" borderId="35" xfId="1" applyFont="1" applyBorder="1" applyAlignment="1">
      <alignment horizontal="center" vertical="center"/>
    </xf>
    <xf numFmtId="38" fontId="6" fillId="0" borderId="67" xfId="1" applyFont="1" applyBorder="1" applyAlignment="1">
      <alignment horizontal="center" vertical="center"/>
    </xf>
    <xf numFmtId="38" fontId="6" fillId="0" borderId="41" xfId="1" applyFont="1" applyBorder="1" applyAlignment="1">
      <alignment horizontal="center" vertical="center"/>
    </xf>
    <xf numFmtId="38" fontId="6" fillId="0" borderId="42" xfId="1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7" xfId="0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0" borderId="57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61" xfId="0" applyBorder="1" applyAlignment="1">
      <alignment vertical="center"/>
    </xf>
    <xf numFmtId="0" fontId="15" fillId="0" borderId="0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62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総収益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'1-①収益的収支比率'!$A$51:$B$51</c:f>
              <c:strCache>
                <c:ptCount val="1"/>
                <c:pt idx="0">
                  <c:v>営業外収益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'1-①収益的収支比率'!$C$51:$G$51</c:f>
              <c:numCache>
                <c:formatCode>#,##0_);[Red]\(#,##0\)</c:formatCode>
                <c:ptCount val="5"/>
                <c:pt idx="0">
                  <c:v>47182</c:v>
                </c:pt>
                <c:pt idx="1">
                  <c:v>46651</c:v>
                </c:pt>
                <c:pt idx="2">
                  <c:v>46083</c:v>
                </c:pt>
                <c:pt idx="3">
                  <c:v>44398</c:v>
                </c:pt>
                <c:pt idx="4">
                  <c:v>43425</c:v>
                </c:pt>
              </c:numCache>
            </c:numRef>
          </c:val>
        </c:ser>
        <c:ser>
          <c:idx val="1"/>
          <c:order val="1"/>
          <c:tx>
            <c:strRef>
              <c:f>'1-①収益的収支比率'!$A$50:$B$50</c:f>
              <c:strCache>
                <c:ptCount val="1"/>
                <c:pt idx="0">
                  <c:v>営業収益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val>
            <c:numRef>
              <c:f>'1-①収益的収支比率'!$C$50:$G$50</c:f>
              <c:numCache>
                <c:formatCode>#,##0_);[Red]\(#,##0\)</c:formatCode>
                <c:ptCount val="5"/>
                <c:pt idx="0">
                  <c:v>7807</c:v>
                </c:pt>
                <c:pt idx="1">
                  <c:v>7855</c:v>
                </c:pt>
                <c:pt idx="2">
                  <c:v>8123</c:v>
                </c:pt>
                <c:pt idx="3">
                  <c:v>8318</c:v>
                </c:pt>
                <c:pt idx="4">
                  <c:v>8331</c:v>
                </c:pt>
              </c:numCache>
            </c:numRef>
          </c:val>
        </c:ser>
        <c:ser>
          <c:idx val="0"/>
          <c:order val="2"/>
          <c:tx>
            <c:strRef>
              <c:f>'1-①収益的収支比率'!$A$49:$B$49</c:f>
              <c:strCache>
                <c:ptCount val="1"/>
                <c:pt idx="0">
                  <c:v>総収益</c:v>
                </c:pt>
              </c:strCache>
            </c:strRef>
          </c:tx>
          <c:spPr>
            <a:noFill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'1-①収益的収支比率'!$C$48:$G$48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'1-①収益的収支比率'!$C$49:$G$49</c:f>
              <c:numCache>
                <c:formatCode>#,##0_);[Red]\(#,##0\)</c:formatCode>
                <c:ptCount val="5"/>
                <c:pt idx="0">
                  <c:v>54989</c:v>
                </c:pt>
                <c:pt idx="1">
                  <c:v>54506</c:v>
                </c:pt>
                <c:pt idx="2">
                  <c:v>54206</c:v>
                </c:pt>
                <c:pt idx="3">
                  <c:v>52716</c:v>
                </c:pt>
                <c:pt idx="4">
                  <c:v>51756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922560"/>
        <c:axId val="193924096"/>
      </c:barChart>
      <c:catAx>
        <c:axId val="193922560"/>
        <c:scaling>
          <c:orientation val="minMax"/>
        </c:scaling>
        <c:delete val="0"/>
        <c:axPos val="b"/>
        <c:majorTickMark val="none"/>
        <c:minorTickMark val="none"/>
        <c:tickLblPos val="nextTo"/>
        <c:crossAx val="193924096"/>
        <c:crosses val="autoZero"/>
        <c:auto val="1"/>
        <c:lblAlgn val="ctr"/>
        <c:lblOffset val="100"/>
        <c:noMultiLvlLbl val="0"/>
      </c:catAx>
      <c:valAx>
        <c:axId val="193924096"/>
        <c:scaling>
          <c:orientation val="minMax"/>
          <c:max val="8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9.3339111990800458E-2"/>
              <c:y val="5.1881043228397546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93922560"/>
        <c:crosses val="autoZero"/>
        <c:crossBetween val="between"/>
        <c:majorUnit val="1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総費用＋地方債償還金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'1-①収益的収支比率'!$A$56:$B$56</c:f>
              <c:strCache>
                <c:ptCount val="1"/>
                <c:pt idx="0">
                  <c:v>地方債償還金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'1-①収益的収支比率'!$C$48:$G$48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'1-①収益的収支比率'!$C$56:$G$56</c:f>
              <c:numCache>
                <c:formatCode>#,##0_);[Red]\(#,##0\)</c:formatCode>
                <c:ptCount val="5"/>
                <c:pt idx="0">
                  <c:v>36370</c:v>
                </c:pt>
                <c:pt idx="1">
                  <c:v>37187</c:v>
                </c:pt>
                <c:pt idx="2">
                  <c:v>38025</c:v>
                </c:pt>
                <c:pt idx="3">
                  <c:v>37584</c:v>
                </c:pt>
                <c:pt idx="4">
                  <c:v>38464</c:v>
                </c:pt>
              </c:numCache>
            </c:numRef>
          </c:val>
        </c:ser>
        <c:ser>
          <c:idx val="4"/>
          <c:order val="1"/>
          <c:tx>
            <c:strRef>
              <c:f>'1-①収益的収支比率'!$A$55:$B$55</c:f>
              <c:strCache>
                <c:ptCount val="1"/>
                <c:pt idx="0">
                  <c:v>営業外費用</c:v>
                </c:pt>
              </c:strCache>
            </c:strRef>
          </c:tx>
          <c:invertIfNegative val="0"/>
          <c:val>
            <c:numRef>
              <c:f>'1-①収益的収支比率'!$C$55:$G$55</c:f>
              <c:numCache>
                <c:formatCode>#,##0_);[Red]\(#,##0\)</c:formatCode>
                <c:ptCount val="5"/>
                <c:pt idx="0">
                  <c:v>14924</c:v>
                </c:pt>
                <c:pt idx="1">
                  <c:v>14069</c:v>
                </c:pt>
                <c:pt idx="2">
                  <c:v>13188</c:v>
                </c:pt>
                <c:pt idx="3">
                  <c:v>12291</c:v>
                </c:pt>
                <c:pt idx="4">
                  <c:v>11393</c:v>
                </c:pt>
              </c:numCache>
            </c:numRef>
          </c:val>
        </c:ser>
        <c:ser>
          <c:idx val="3"/>
          <c:order val="2"/>
          <c:tx>
            <c:strRef>
              <c:f>'1-①収益的収支比率'!$A$54:$B$54</c:f>
              <c:strCache>
                <c:ptCount val="1"/>
                <c:pt idx="0">
                  <c:v>営業費用</c:v>
                </c:pt>
              </c:strCache>
            </c:strRef>
          </c:tx>
          <c:invertIfNegative val="0"/>
          <c:val>
            <c:numRef>
              <c:f>'1-①収益的収支比率'!$C$54:$G$54</c:f>
              <c:numCache>
                <c:formatCode>#,##0_);[Red]\(#,##0\)</c:formatCode>
                <c:ptCount val="5"/>
                <c:pt idx="0">
                  <c:v>18243</c:v>
                </c:pt>
                <c:pt idx="1">
                  <c:v>18125</c:v>
                </c:pt>
                <c:pt idx="2">
                  <c:v>18203</c:v>
                </c:pt>
                <c:pt idx="3">
                  <c:v>17875</c:v>
                </c:pt>
                <c:pt idx="4">
                  <c:v>17285</c:v>
                </c:pt>
              </c:numCache>
            </c:numRef>
          </c:val>
        </c:ser>
        <c:ser>
          <c:idx val="2"/>
          <c:order val="3"/>
          <c:tx>
            <c:strRef>
              <c:f>'1-①収益的収支比率'!$A$52:$B$52</c:f>
              <c:strCache>
                <c:ptCount val="1"/>
                <c:pt idx="0">
                  <c:v>総費用+償還金</c:v>
                </c:pt>
              </c:strCache>
            </c:strRef>
          </c:tx>
          <c:spPr>
            <a:noFill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'1-①収益的収支比率'!$C$48:$G$48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'1-①収益的収支比率'!$C$52:$G$52</c:f>
              <c:numCache>
                <c:formatCode>#,##0_);[Red]\(#,##0\)</c:formatCode>
                <c:ptCount val="5"/>
                <c:pt idx="0">
                  <c:v>69537</c:v>
                </c:pt>
                <c:pt idx="1">
                  <c:v>69381</c:v>
                </c:pt>
                <c:pt idx="2">
                  <c:v>69416</c:v>
                </c:pt>
                <c:pt idx="3">
                  <c:v>67750</c:v>
                </c:pt>
                <c:pt idx="4">
                  <c:v>67142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953152"/>
        <c:axId val="193967232"/>
      </c:barChart>
      <c:catAx>
        <c:axId val="193953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3967232"/>
        <c:crosses val="autoZero"/>
        <c:auto val="1"/>
        <c:lblAlgn val="ctr"/>
        <c:lblOffset val="100"/>
        <c:noMultiLvlLbl val="0"/>
      </c:catAx>
      <c:valAx>
        <c:axId val="193967232"/>
        <c:scaling>
          <c:orientation val="minMax"/>
          <c:max val="8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1514583573030945"/>
              <c:y val="5.030021596950731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93953152"/>
        <c:crosses val="autoZero"/>
        <c:crossBetween val="between"/>
        <c:majorUnit val="1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収益的収支比率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'1-①収益的収支比率'!$A$49:$B$49</c:f>
              <c:strCache>
                <c:ptCount val="1"/>
                <c:pt idx="0">
                  <c:v>総収益</c:v>
                </c:pt>
              </c:strCache>
            </c:strRef>
          </c:tx>
          <c:invertIfNegative val="0"/>
          <c:cat>
            <c:strRef>
              <c:f>'1-①収益的収支比率'!$C$48:$G$48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'1-①収益的収支比率'!$C$49:$G$49</c:f>
              <c:numCache>
                <c:formatCode>#,##0_);[Red]\(#,##0\)</c:formatCode>
                <c:ptCount val="5"/>
                <c:pt idx="0">
                  <c:v>54989</c:v>
                </c:pt>
                <c:pt idx="1">
                  <c:v>54506</c:v>
                </c:pt>
                <c:pt idx="2">
                  <c:v>54206</c:v>
                </c:pt>
                <c:pt idx="3">
                  <c:v>52716</c:v>
                </c:pt>
                <c:pt idx="4">
                  <c:v>51756</c:v>
                </c:pt>
              </c:numCache>
            </c:numRef>
          </c:val>
        </c:ser>
        <c:ser>
          <c:idx val="1"/>
          <c:order val="1"/>
          <c:tx>
            <c:strRef>
              <c:f>'1-①収益的収支比率'!$A$52:$B$52</c:f>
              <c:strCache>
                <c:ptCount val="1"/>
                <c:pt idx="0">
                  <c:v>総費用+償還金</c:v>
                </c:pt>
              </c:strCache>
            </c:strRef>
          </c:tx>
          <c:invertIfNegative val="0"/>
          <c:cat>
            <c:strRef>
              <c:f>'1-①収益的収支比率'!$C$48:$G$48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'1-①収益的収支比率'!$C$52:$G$52</c:f>
              <c:numCache>
                <c:formatCode>#,##0_);[Red]\(#,##0\)</c:formatCode>
                <c:ptCount val="5"/>
                <c:pt idx="0">
                  <c:v>69537</c:v>
                </c:pt>
                <c:pt idx="1">
                  <c:v>69381</c:v>
                </c:pt>
                <c:pt idx="2">
                  <c:v>69416</c:v>
                </c:pt>
                <c:pt idx="3">
                  <c:v>67750</c:v>
                </c:pt>
                <c:pt idx="4">
                  <c:v>67142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270336"/>
        <c:axId val="194272256"/>
      </c:barChart>
      <c:lineChart>
        <c:grouping val="standard"/>
        <c:varyColors val="0"/>
        <c:ser>
          <c:idx val="2"/>
          <c:order val="2"/>
          <c:tx>
            <c:strRef>
              <c:f>'1-①収益的収支比率'!$A$57:$B$57</c:f>
              <c:strCache>
                <c:ptCount val="1"/>
                <c:pt idx="0">
                  <c:v>収益的収支比率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'1-①収益的収支比率'!$C$48:$G$48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'1-①収益的収支比率'!$C$57:$G$57</c:f>
              <c:numCache>
                <c:formatCode>#,##0.00_);[Red]\(#,##0.00\)</c:formatCode>
                <c:ptCount val="5"/>
                <c:pt idx="0">
                  <c:v>79.07876382357594</c:v>
                </c:pt>
                <c:pt idx="1">
                  <c:v>78.560412793127796</c:v>
                </c:pt>
                <c:pt idx="2">
                  <c:v>78.088625100841298</c:v>
                </c:pt>
                <c:pt idx="3">
                  <c:v>77.809594095940966</c:v>
                </c:pt>
                <c:pt idx="4">
                  <c:v>77.084388311340149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84160"/>
        <c:axId val="194282624"/>
      </c:lineChart>
      <c:catAx>
        <c:axId val="194270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94272256"/>
        <c:crosses val="autoZero"/>
        <c:auto val="1"/>
        <c:lblAlgn val="ctr"/>
        <c:lblOffset val="100"/>
        <c:noMultiLvlLbl val="0"/>
      </c:catAx>
      <c:valAx>
        <c:axId val="194272256"/>
        <c:scaling>
          <c:orientation val="minMax"/>
          <c:max val="8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506404124519572"/>
              <c:y val="3.5937629506837959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94270336"/>
        <c:crosses val="autoZero"/>
        <c:crossBetween val="between"/>
        <c:majorUnit val="10000"/>
      </c:valAx>
      <c:valAx>
        <c:axId val="194282624"/>
        <c:scaling>
          <c:orientation val="minMax"/>
          <c:max val="85"/>
          <c:min val="75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94284160"/>
        <c:crosses val="max"/>
        <c:crossBetween val="between"/>
        <c:majorUnit val="5"/>
      </c:valAx>
      <c:catAx>
        <c:axId val="194284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428262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sz="1600"/>
              <a:t>地方債現在高合計－一般会計負担額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'1-④企業債残高対事業規模比率'!$A$49:$B$49</c:f>
              <c:strCache>
                <c:ptCount val="1"/>
                <c:pt idx="0">
                  <c:v>地方債－一般会計負担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'1-④企業債残高対事業規模比率'!$C$48:$G$48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'1-④企業債残高対事業規模比率'!$C$49:$G$49</c:f>
              <c:numCache>
                <c:formatCode>#,##0_);[Red]\(#,##0\)</c:formatCode>
                <c:ptCount val="5"/>
                <c:pt idx="0">
                  <c:v>170871</c:v>
                </c:pt>
                <c:pt idx="1">
                  <c:v>219014</c:v>
                </c:pt>
                <c:pt idx="2">
                  <c:v>207419</c:v>
                </c:pt>
                <c:pt idx="3">
                  <c:v>195544</c:v>
                </c:pt>
                <c:pt idx="4">
                  <c:v>180159</c:v>
                </c:pt>
              </c:numCache>
            </c:numRef>
          </c:val>
        </c:ser>
        <c:ser>
          <c:idx val="1"/>
          <c:order val="1"/>
          <c:tx>
            <c:strRef>
              <c:f>'1-④企業債残高対事業規模比率'!$A$50:$B$50</c:f>
              <c:strCache>
                <c:ptCount val="1"/>
                <c:pt idx="0">
                  <c:v>地方債現在高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val>
            <c:numRef>
              <c:f>'1-④企業債残高対事業規模比率'!$C$50:$G$50</c:f>
              <c:numCache>
                <c:formatCode>#,##0_);[Red]\(#,##0\)</c:formatCode>
                <c:ptCount val="5"/>
                <c:pt idx="0">
                  <c:v>601656</c:v>
                </c:pt>
                <c:pt idx="1">
                  <c:v>564469</c:v>
                </c:pt>
                <c:pt idx="2">
                  <c:v>526444</c:v>
                </c:pt>
                <c:pt idx="3">
                  <c:v>488860</c:v>
                </c:pt>
                <c:pt idx="4">
                  <c:v>450396</c:v>
                </c:pt>
              </c:numCache>
            </c:numRef>
          </c:val>
        </c:ser>
        <c:ser>
          <c:idx val="2"/>
          <c:order val="2"/>
          <c:tx>
            <c:strRef>
              <c:f>'1-④企業債残高対事業規模比率'!$A$51:$B$51</c:f>
              <c:strCache>
                <c:ptCount val="1"/>
                <c:pt idx="0">
                  <c:v>一般会計負担額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val>
            <c:numRef>
              <c:f>'1-④企業債残高対事業規模比率'!$C$51:$G$51</c:f>
              <c:numCache>
                <c:formatCode>#,##0_);[Red]\(#,##0\)</c:formatCode>
                <c:ptCount val="5"/>
                <c:pt idx="0">
                  <c:v>430785</c:v>
                </c:pt>
                <c:pt idx="1">
                  <c:v>345455</c:v>
                </c:pt>
                <c:pt idx="2">
                  <c:v>319025</c:v>
                </c:pt>
                <c:pt idx="3">
                  <c:v>293316</c:v>
                </c:pt>
                <c:pt idx="4">
                  <c:v>270237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362752"/>
        <c:axId val="194774144"/>
      </c:barChart>
      <c:catAx>
        <c:axId val="194362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4774144"/>
        <c:crosses val="autoZero"/>
        <c:auto val="1"/>
        <c:lblAlgn val="ctr"/>
        <c:lblOffset val="100"/>
        <c:noMultiLvlLbl val="0"/>
      </c:catAx>
      <c:valAx>
        <c:axId val="194774144"/>
        <c:scaling>
          <c:orientation val="minMax"/>
          <c:max val="7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（千円）</a:t>
                </a:r>
              </a:p>
            </c:rich>
          </c:tx>
          <c:layout>
            <c:manualLayout>
              <c:xMode val="edge"/>
              <c:yMode val="edge"/>
              <c:x val="0.17891308206767845"/>
              <c:y val="4.4425136890937557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94362752"/>
        <c:crosses val="autoZero"/>
        <c:crossBetween val="between"/>
        <c:majorUnit val="1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altLang="en-US" sz="1400"/>
              <a:t>営業収益ー受託工事収益ー雨水処理負担金</a:t>
            </a:r>
            <a:endParaRPr lang="ja-JP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'1-④企業債残高対事業規模比率'!$A$52:$B$52</c:f>
              <c:strCache>
                <c:ptCount val="1"/>
                <c:pt idx="0">
                  <c:v>収益－工事収益－雨水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'1-④企業債残高対事業規模比率'!$C$48:$G$48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'1-④企業債残高対事業規模比率'!$C$52:$G$52</c:f>
              <c:numCache>
                <c:formatCode>#,##0_);[Red]\(#,##0\)</c:formatCode>
                <c:ptCount val="5"/>
                <c:pt idx="0">
                  <c:v>7807</c:v>
                </c:pt>
                <c:pt idx="1">
                  <c:v>7855</c:v>
                </c:pt>
                <c:pt idx="2">
                  <c:v>8123</c:v>
                </c:pt>
                <c:pt idx="3">
                  <c:v>8318</c:v>
                </c:pt>
                <c:pt idx="4">
                  <c:v>8331</c:v>
                </c:pt>
              </c:numCache>
            </c:numRef>
          </c:val>
        </c:ser>
        <c:ser>
          <c:idx val="1"/>
          <c:order val="1"/>
          <c:tx>
            <c:strRef>
              <c:f>'1-④企業債残高対事業規模比率'!$A$53:$B$53</c:f>
              <c:strCache>
                <c:ptCount val="1"/>
                <c:pt idx="0">
                  <c:v>営業収益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'1-④企業債残高対事業規模比率'!$C$48:$G$48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'1-④企業債残高対事業規模比率'!$C$53:$G$53</c:f>
              <c:numCache>
                <c:formatCode>#,##0_);[Red]\(#,##0\)</c:formatCode>
                <c:ptCount val="5"/>
                <c:pt idx="0">
                  <c:v>7807</c:v>
                </c:pt>
                <c:pt idx="1">
                  <c:v>7855</c:v>
                </c:pt>
                <c:pt idx="2">
                  <c:v>8123</c:v>
                </c:pt>
                <c:pt idx="3">
                  <c:v>8318</c:v>
                </c:pt>
                <c:pt idx="4">
                  <c:v>8331</c:v>
                </c:pt>
              </c:numCache>
            </c:numRef>
          </c:val>
        </c:ser>
        <c:ser>
          <c:idx val="2"/>
          <c:order val="2"/>
          <c:tx>
            <c:strRef>
              <c:f>'1-④企業債残高対事業規模比率'!$A$54:$B$54</c:f>
              <c:strCache>
                <c:ptCount val="1"/>
                <c:pt idx="0">
                  <c:v>受託工事収益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val>
            <c:numRef>
              <c:f>'1-④企業債残高対事業規模比率'!$C$54:$G$54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'1-④企業債残高対事業規模比率'!$A$55:$B$55</c:f>
              <c:strCache>
                <c:ptCount val="1"/>
                <c:pt idx="0">
                  <c:v>雨水処理負担金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val>
            <c:numRef>
              <c:f>'1-④企業債残高対事業規模比率'!$C$55:$G$55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798720"/>
        <c:axId val="194800256"/>
      </c:barChart>
      <c:catAx>
        <c:axId val="194798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4800256"/>
        <c:crosses val="autoZero"/>
        <c:auto val="1"/>
        <c:lblAlgn val="ctr"/>
        <c:lblOffset val="100"/>
        <c:noMultiLvlLbl val="0"/>
      </c:catAx>
      <c:valAx>
        <c:axId val="194800256"/>
        <c:scaling>
          <c:orientation val="minMax"/>
          <c:max val="7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7172871888075336"/>
              <c:y val="3.6755287941948434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94798720"/>
        <c:crosses val="autoZero"/>
        <c:crossBetween val="between"/>
        <c:majorUnit val="1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企業債残高対事業規模比率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'1-④企業債残高対事業規模比率'!$A$49:$B$49</c:f>
              <c:strCache>
                <c:ptCount val="1"/>
                <c:pt idx="0">
                  <c:v>地方債－一般会計負担</c:v>
                </c:pt>
              </c:strCache>
            </c:strRef>
          </c:tx>
          <c:invertIfNegative val="0"/>
          <c:cat>
            <c:strRef>
              <c:f>'1-④企業債残高対事業規模比率'!$C$48:$G$48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'1-④企業債残高対事業規模比率'!$C$49:$G$49</c:f>
              <c:numCache>
                <c:formatCode>#,##0_);[Red]\(#,##0\)</c:formatCode>
                <c:ptCount val="5"/>
                <c:pt idx="0">
                  <c:v>170871</c:v>
                </c:pt>
                <c:pt idx="1">
                  <c:v>219014</c:v>
                </c:pt>
                <c:pt idx="2">
                  <c:v>207419</c:v>
                </c:pt>
                <c:pt idx="3">
                  <c:v>195544</c:v>
                </c:pt>
                <c:pt idx="4">
                  <c:v>180159</c:v>
                </c:pt>
              </c:numCache>
            </c:numRef>
          </c:val>
        </c:ser>
        <c:ser>
          <c:idx val="1"/>
          <c:order val="1"/>
          <c:tx>
            <c:strRef>
              <c:f>'1-④企業債残高対事業規模比率'!$A$52:$B$52</c:f>
              <c:strCache>
                <c:ptCount val="1"/>
                <c:pt idx="0">
                  <c:v>収益－工事収益－雨水</c:v>
                </c:pt>
              </c:strCache>
            </c:strRef>
          </c:tx>
          <c:invertIfNegative val="0"/>
          <c:cat>
            <c:strRef>
              <c:f>'1-④企業債残高対事業規模比率'!$C$48:$G$48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'1-④企業債残高対事業規模比率'!$C$52:$G$52</c:f>
              <c:numCache>
                <c:formatCode>#,##0_);[Red]\(#,##0\)</c:formatCode>
                <c:ptCount val="5"/>
                <c:pt idx="0">
                  <c:v>7807</c:v>
                </c:pt>
                <c:pt idx="1">
                  <c:v>7855</c:v>
                </c:pt>
                <c:pt idx="2">
                  <c:v>8123</c:v>
                </c:pt>
                <c:pt idx="3">
                  <c:v>8318</c:v>
                </c:pt>
                <c:pt idx="4">
                  <c:v>8331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21184"/>
        <c:axId val="147023360"/>
      </c:barChart>
      <c:lineChart>
        <c:grouping val="standard"/>
        <c:varyColors val="0"/>
        <c:ser>
          <c:idx val="2"/>
          <c:order val="2"/>
          <c:tx>
            <c:strRef>
              <c:f>'1-④企業債残高対事業規模比率'!$A$56:$B$56</c:f>
              <c:strCache>
                <c:ptCount val="1"/>
                <c:pt idx="0">
                  <c:v>企業債残対事業規模比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'1-④企業債残高対事業規模比率'!$C$48:$G$48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'1-④企業債残高対事業規模比率'!$C$56:$G$56</c:f>
              <c:numCache>
                <c:formatCode>#,##0.00_);[Red]\(#,##0.00\)</c:formatCode>
                <c:ptCount val="5"/>
                <c:pt idx="0">
                  <c:v>2188.6896375048036</c:v>
                </c:pt>
                <c:pt idx="1">
                  <c:v>2788.2113303628262</c:v>
                </c:pt>
                <c:pt idx="2">
                  <c:v>2553.4777791456358</c:v>
                </c:pt>
                <c:pt idx="3">
                  <c:v>2350.8535705698487</c:v>
                </c:pt>
                <c:pt idx="4">
                  <c:v>2162.5135037810587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'1-④企業債残高対事業規模比率'!$A$57:$B$57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'1-④企業債残高対事業規模比率'!$C$48:$G$48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'1-④企業債残高対事業規模比率'!$C$57:$G$57</c:f>
              <c:numCache>
                <c:formatCode>#,##0.00_);[Red]\(#,##0.00\)</c:formatCode>
                <c:ptCount val="5"/>
                <c:pt idx="0">
                  <c:v>1197.82</c:v>
                </c:pt>
                <c:pt idx="1">
                  <c:v>1126.77</c:v>
                </c:pt>
                <c:pt idx="2">
                  <c:v>1044.8</c:v>
                </c:pt>
                <c:pt idx="3">
                  <c:v>1081.8</c:v>
                </c:pt>
                <c:pt idx="4">
                  <c:v>974.93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27072"/>
        <c:axId val="147025280"/>
      </c:lineChart>
      <c:catAx>
        <c:axId val="147021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47023360"/>
        <c:crosses val="autoZero"/>
        <c:auto val="1"/>
        <c:lblAlgn val="ctr"/>
        <c:lblOffset val="100"/>
        <c:noMultiLvlLbl val="0"/>
      </c:catAx>
      <c:valAx>
        <c:axId val="147023360"/>
        <c:scaling>
          <c:orientation val="minMax"/>
          <c:max val="7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9414788020404797"/>
              <c:y val="3.2036685069538724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47021184"/>
        <c:crosses val="autoZero"/>
        <c:crossBetween val="between"/>
        <c:majorUnit val="100000"/>
      </c:valAx>
      <c:valAx>
        <c:axId val="147025280"/>
        <c:scaling>
          <c:orientation val="minMax"/>
          <c:max val="3500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47027072"/>
        <c:crosses val="max"/>
        <c:crossBetween val="between"/>
        <c:majorUnit val="500"/>
      </c:valAx>
      <c:catAx>
        <c:axId val="147027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702528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下水道使用料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'1-⑤経費回収率'!$A$49:$B$49</c:f>
              <c:strCache>
                <c:ptCount val="1"/>
                <c:pt idx="0">
                  <c:v>下水道使用料</c:v>
                </c:pt>
              </c:strCache>
            </c:strRef>
          </c:tx>
          <c:invertIfNegative val="0"/>
          <c:cat>
            <c:strRef>
              <c:f>'1-⑤経費回収率'!$C$48:$G$48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'1-⑤経費回収率'!$C$49:$G$49</c:f>
              <c:numCache>
                <c:formatCode>#,##0_);[Red]\(#,##0\)</c:formatCode>
                <c:ptCount val="5"/>
                <c:pt idx="0">
                  <c:v>7807</c:v>
                </c:pt>
                <c:pt idx="1">
                  <c:v>7855</c:v>
                </c:pt>
                <c:pt idx="2">
                  <c:v>8123</c:v>
                </c:pt>
                <c:pt idx="3">
                  <c:v>8318</c:v>
                </c:pt>
                <c:pt idx="4">
                  <c:v>8331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615936"/>
        <c:axId val="194638208"/>
      </c:barChart>
      <c:catAx>
        <c:axId val="194615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4638208"/>
        <c:crosses val="autoZero"/>
        <c:auto val="1"/>
        <c:lblAlgn val="ctr"/>
        <c:lblOffset val="100"/>
        <c:noMultiLvlLbl val="0"/>
      </c:catAx>
      <c:valAx>
        <c:axId val="194638208"/>
        <c:scaling>
          <c:orientation val="minMax"/>
          <c:max val="4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1099098926009661"/>
              <c:y val="4.568014631132461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94615936"/>
        <c:crosses val="autoZero"/>
        <c:crossBetween val="between"/>
        <c:majorUnit val="5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汚水処理費</a:t>
            </a:r>
            <a:r>
              <a:rPr lang="en-US" altLang="ja-JP" sz="1600"/>
              <a:t>(</a:t>
            </a:r>
            <a:r>
              <a:rPr lang="ja-JP" altLang="en-US" sz="1600"/>
              <a:t>公費負担分を除く</a:t>
            </a:r>
            <a:r>
              <a:rPr lang="en-US" altLang="ja-JP" sz="1600"/>
              <a:t>)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4"/>
          <c:order val="0"/>
          <c:tx>
            <c:strRef>
              <c:f>'1-⑤経費回収率'!$A$53:$B$53</c:f>
              <c:strCache>
                <c:ptCount val="1"/>
                <c:pt idx="0">
                  <c:v>元金償還×４割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'1-⑤経費回収率'!$C$48:$G$48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'1-⑤経費回収率'!$C$53:$G$53</c:f>
              <c:numCache>
                <c:formatCode>#,##0_);[Red]\(#,##0\)</c:formatCode>
                <c:ptCount val="5"/>
                <c:pt idx="0">
                  <c:v>14548</c:v>
                </c:pt>
                <c:pt idx="1">
                  <c:v>14874.800000000001</c:v>
                </c:pt>
                <c:pt idx="2">
                  <c:v>15210</c:v>
                </c:pt>
                <c:pt idx="3">
                  <c:v>15033.6</c:v>
                </c:pt>
                <c:pt idx="4">
                  <c:v>15385.6</c:v>
                </c:pt>
              </c:numCache>
            </c:numRef>
          </c:val>
        </c:ser>
        <c:ser>
          <c:idx val="2"/>
          <c:order val="1"/>
          <c:tx>
            <c:strRef>
              <c:f>'1-⑤経費回収率'!$A$51:$B$51</c:f>
              <c:strCache>
                <c:ptCount val="1"/>
                <c:pt idx="0">
                  <c:v>維持管理費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'1-⑤経費回収率'!$C$48:$G$48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'1-⑤経費回収率'!$C$51:$G$51</c:f>
              <c:numCache>
                <c:formatCode>#,##0_);[Red]\(#,##0\)</c:formatCode>
                <c:ptCount val="5"/>
                <c:pt idx="0">
                  <c:v>18243</c:v>
                </c:pt>
                <c:pt idx="1">
                  <c:v>18125</c:v>
                </c:pt>
                <c:pt idx="2">
                  <c:v>18203</c:v>
                </c:pt>
                <c:pt idx="3">
                  <c:v>17875</c:v>
                </c:pt>
                <c:pt idx="4">
                  <c:v>17285</c:v>
                </c:pt>
              </c:numCache>
            </c:numRef>
          </c:val>
        </c:ser>
        <c:ser>
          <c:idx val="1"/>
          <c:order val="2"/>
          <c:tx>
            <c:strRef>
              <c:f>'1-⑤経費回収率'!$A$50:$B$50</c:f>
              <c:strCache>
                <c:ptCount val="1"/>
                <c:pt idx="0">
                  <c:v>汚水処理費</c:v>
                </c:pt>
              </c:strCache>
            </c:strRef>
          </c:tx>
          <c:spPr>
            <a:noFill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'1-⑤経費回収率'!$C$48:$G$48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'1-⑤経費回収率'!$C$50:$G$50</c:f>
              <c:numCache>
                <c:formatCode>#,##0_);[Red]\(#,##0\)</c:formatCode>
                <c:ptCount val="5"/>
                <c:pt idx="0">
                  <c:v>32791</c:v>
                </c:pt>
                <c:pt idx="1">
                  <c:v>33000</c:v>
                </c:pt>
                <c:pt idx="2">
                  <c:v>33413</c:v>
                </c:pt>
                <c:pt idx="3">
                  <c:v>32909</c:v>
                </c:pt>
                <c:pt idx="4">
                  <c:v>32671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203456"/>
        <c:axId val="195204992"/>
      </c:barChart>
      <c:catAx>
        <c:axId val="1952034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5204992"/>
        <c:crosses val="autoZero"/>
        <c:auto val="1"/>
        <c:lblAlgn val="ctr"/>
        <c:lblOffset val="100"/>
        <c:noMultiLvlLbl val="0"/>
      </c:catAx>
      <c:valAx>
        <c:axId val="195204992"/>
        <c:scaling>
          <c:orientation val="minMax"/>
          <c:max val="4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2479711671389231"/>
              <c:y val="5.0227635097014736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95203456"/>
        <c:crosses val="autoZero"/>
        <c:crossBetween val="between"/>
        <c:majorUnit val="5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経費回収率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'1-⑤経費回収率'!$A$49:$B$49</c:f>
              <c:strCache>
                <c:ptCount val="1"/>
                <c:pt idx="0">
                  <c:v>下水道使用料</c:v>
                </c:pt>
              </c:strCache>
            </c:strRef>
          </c:tx>
          <c:invertIfNegative val="0"/>
          <c:cat>
            <c:strRef>
              <c:f>'1-⑤経費回収率'!$C$48:$G$48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'1-⑤経費回収率'!$C$49:$G$49</c:f>
              <c:numCache>
                <c:formatCode>#,##0_);[Red]\(#,##0\)</c:formatCode>
                <c:ptCount val="5"/>
                <c:pt idx="0">
                  <c:v>7807</c:v>
                </c:pt>
                <c:pt idx="1">
                  <c:v>7855</c:v>
                </c:pt>
                <c:pt idx="2">
                  <c:v>8123</c:v>
                </c:pt>
                <c:pt idx="3">
                  <c:v>8318</c:v>
                </c:pt>
                <c:pt idx="4">
                  <c:v>8331</c:v>
                </c:pt>
              </c:numCache>
            </c:numRef>
          </c:val>
        </c:ser>
        <c:ser>
          <c:idx val="1"/>
          <c:order val="1"/>
          <c:tx>
            <c:strRef>
              <c:f>'1-⑤経費回収率'!$A$50:$B$50</c:f>
              <c:strCache>
                <c:ptCount val="1"/>
                <c:pt idx="0">
                  <c:v>汚水処理費</c:v>
                </c:pt>
              </c:strCache>
            </c:strRef>
          </c:tx>
          <c:invertIfNegative val="0"/>
          <c:cat>
            <c:strRef>
              <c:f>'1-⑤経費回収率'!$C$48:$G$48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'1-⑤経費回収率'!$C$50:$G$50</c:f>
              <c:numCache>
                <c:formatCode>#,##0_);[Red]\(#,##0\)</c:formatCode>
                <c:ptCount val="5"/>
                <c:pt idx="0">
                  <c:v>32791</c:v>
                </c:pt>
                <c:pt idx="1">
                  <c:v>33000</c:v>
                </c:pt>
                <c:pt idx="2">
                  <c:v>33413</c:v>
                </c:pt>
                <c:pt idx="3">
                  <c:v>32909</c:v>
                </c:pt>
                <c:pt idx="4">
                  <c:v>32671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578496"/>
        <c:axId val="195584768"/>
      </c:barChart>
      <c:lineChart>
        <c:grouping val="standard"/>
        <c:varyColors val="0"/>
        <c:ser>
          <c:idx val="2"/>
          <c:order val="2"/>
          <c:tx>
            <c:strRef>
              <c:f>'1-⑤経費回収率'!$A$54:$B$54</c:f>
              <c:strCache>
                <c:ptCount val="1"/>
                <c:pt idx="0">
                  <c:v>経費回収率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'1-⑤経費回収率'!$C$48:$G$48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'1-⑤経費回収率'!$C$54:$G$54</c:f>
              <c:numCache>
                <c:formatCode>#,##0.00_);[Red]\(#,##0.00\)</c:formatCode>
                <c:ptCount val="5"/>
                <c:pt idx="0">
                  <c:v>23.808362050562653</c:v>
                </c:pt>
                <c:pt idx="1">
                  <c:v>23.803030303030305</c:v>
                </c:pt>
                <c:pt idx="2">
                  <c:v>24.310896956274505</c:v>
                </c:pt>
                <c:pt idx="3">
                  <c:v>25.275760430277433</c:v>
                </c:pt>
                <c:pt idx="4">
                  <c:v>25.499678614061398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'1-⑤経費回収率'!$A$55:$B$55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'1-⑤経費回収率'!$C$48:$G$48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'1-⑤経費回収率'!$C$55:$G$55</c:f>
              <c:numCache>
                <c:formatCode>#,##0.00_);[Red]\(#,##0.00\)</c:formatCode>
                <c:ptCount val="5"/>
                <c:pt idx="0">
                  <c:v>51.03</c:v>
                </c:pt>
                <c:pt idx="1">
                  <c:v>50.9</c:v>
                </c:pt>
                <c:pt idx="2">
                  <c:v>50.82</c:v>
                </c:pt>
                <c:pt idx="3">
                  <c:v>52.19</c:v>
                </c:pt>
                <c:pt idx="4">
                  <c:v>55.32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596672"/>
        <c:axId val="195586688"/>
      </c:lineChart>
      <c:catAx>
        <c:axId val="195578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95584768"/>
        <c:crosses val="autoZero"/>
        <c:auto val="1"/>
        <c:lblAlgn val="ctr"/>
        <c:lblOffset val="100"/>
        <c:noMultiLvlLbl val="0"/>
      </c:catAx>
      <c:valAx>
        <c:axId val="195584768"/>
        <c:scaling>
          <c:orientation val="minMax"/>
          <c:max val="4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3729674648845866"/>
              <c:y val="2.7783878988810608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95578496"/>
        <c:crosses val="autoZero"/>
        <c:crossBetween val="between"/>
        <c:majorUnit val="5000"/>
      </c:valAx>
      <c:valAx>
        <c:axId val="195586688"/>
        <c:scaling>
          <c:orientation val="minMax"/>
          <c:max val="60"/>
          <c:min val="2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95596672"/>
        <c:crosses val="max"/>
        <c:crossBetween val="between"/>
        <c:majorUnit val="5"/>
      </c:valAx>
      <c:catAx>
        <c:axId val="195596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558668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汚水処理費（公費負担分を除く）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'1-⑥汚水処理原価'!$A$52:$B$52</c:f>
              <c:strCache>
                <c:ptCount val="1"/>
                <c:pt idx="0">
                  <c:v>元金償還×４割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'1-⑥汚水処理原価'!$C$48:$G$48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'1-⑥汚水処理原価'!$C$52:$G$52</c:f>
              <c:numCache>
                <c:formatCode>#,##0_);[Red]\(#,##0\)</c:formatCode>
                <c:ptCount val="5"/>
                <c:pt idx="0">
                  <c:v>14548</c:v>
                </c:pt>
                <c:pt idx="1">
                  <c:v>14874.800000000001</c:v>
                </c:pt>
                <c:pt idx="2">
                  <c:v>15210</c:v>
                </c:pt>
                <c:pt idx="3">
                  <c:v>15033.6</c:v>
                </c:pt>
                <c:pt idx="4">
                  <c:v>15385.6</c:v>
                </c:pt>
              </c:numCache>
            </c:numRef>
          </c:val>
        </c:ser>
        <c:ser>
          <c:idx val="0"/>
          <c:order val="1"/>
          <c:tx>
            <c:strRef>
              <c:f>'1-⑥汚水処理原価'!$A$50:$B$50</c:f>
              <c:strCache>
                <c:ptCount val="1"/>
                <c:pt idx="0">
                  <c:v>維持管理費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'1-⑥汚水処理原価'!$C$48:$G$48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'1-⑥汚水処理原価'!$C$50:$G$50</c:f>
              <c:numCache>
                <c:formatCode>#,##0_);[Red]\(#,##0\)</c:formatCode>
                <c:ptCount val="5"/>
                <c:pt idx="0">
                  <c:v>18243</c:v>
                </c:pt>
                <c:pt idx="1">
                  <c:v>18125</c:v>
                </c:pt>
                <c:pt idx="2">
                  <c:v>18203</c:v>
                </c:pt>
                <c:pt idx="3">
                  <c:v>17875</c:v>
                </c:pt>
                <c:pt idx="4">
                  <c:v>17285</c:v>
                </c:pt>
              </c:numCache>
            </c:numRef>
          </c:val>
        </c:ser>
        <c:ser>
          <c:idx val="2"/>
          <c:order val="2"/>
          <c:tx>
            <c:strRef>
              <c:f>'1-⑥汚水処理原価'!$A$49:$B$49</c:f>
              <c:strCache>
                <c:ptCount val="1"/>
                <c:pt idx="0">
                  <c:v>汚水処理費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'1-⑥汚水処理原価'!$C$49:$G$49</c:f>
              <c:numCache>
                <c:formatCode>#,##0_);[Red]\(#,##0\)</c:formatCode>
                <c:ptCount val="5"/>
                <c:pt idx="0">
                  <c:v>32791</c:v>
                </c:pt>
                <c:pt idx="1">
                  <c:v>32999.800000000003</c:v>
                </c:pt>
                <c:pt idx="2">
                  <c:v>33413</c:v>
                </c:pt>
                <c:pt idx="3">
                  <c:v>32908.6</c:v>
                </c:pt>
                <c:pt idx="4">
                  <c:v>32670.6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236032"/>
        <c:axId val="196237568"/>
      </c:barChart>
      <c:catAx>
        <c:axId val="1962360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6237568"/>
        <c:crosses val="autoZero"/>
        <c:auto val="1"/>
        <c:lblAlgn val="ctr"/>
        <c:lblOffset val="100"/>
        <c:noMultiLvlLbl val="0"/>
      </c:catAx>
      <c:valAx>
        <c:axId val="196237568"/>
        <c:scaling>
          <c:orientation val="minMax"/>
          <c:max val="5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1761364630039114"/>
              <c:y val="4.648150851976228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96236032"/>
        <c:crosses val="autoZero"/>
        <c:crossBetween val="between"/>
        <c:majorUnit val="5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年間有収水量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'1-⑥汚水処理原価'!$A$53:$B$53</c:f>
              <c:strCache>
                <c:ptCount val="1"/>
                <c:pt idx="0">
                  <c:v>年間有収水量</c:v>
                </c:pt>
              </c:strCache>
            </c:strRef>
          </c:tx>
          <c:invertIfNegative val="0"/>
          <c:cat>
            <c:strRef>
              <c:f>'1-⑥汚水処理原価'!$C$48:$G$48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'1-⑥汚水処理原価'!$C$53:$G$53</c:f>
              <c:numCache>
                <c:formatCode>#,##0_);[Red]\(#,##0\)</c:formatCode>
                <c:ptCount val="5"/>
                <c:pt idx="0">
                  <c:v>47706</c:v>
                </c:pt>
                <c:pt idx="1">
                  <c:v>48437</c:v>
                </c:pt>
                <c:pt idx="2">
                  <c:v>47554</c:v>
                </c:pt>
                <c:pt idx="3">
                  <c:v>48106</c:v>
                </c:pt>
                <c:pt idx="4">
                  <c:v>47601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853184"/>
        <c:axId val="197854720"/>
      </c:barChart>
      <c:catAx>
        <c:axId val="197853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7854720"/>
        <c:crosses val="autoZero"/>
        <c:auto val="1"/>
        <c:lblAlgn val="ctr"/>
        <c:lblOffset val="100"/>
        <c:noMultiLvlLbl val="0"/>
      </c:catAx>
      <c:valAx>
        <c:axId val="197854720"/>
        <c:scaling>
          <c:orientation val="minMax"/>
          <c:max val="5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2125265474460692"/>
              <c:y val="4.940981676355876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97853184"/>
        <c:crosses val="autoZero"/>
        <c:crossBetween val="between"/>
        <c:majorUnit val="5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汚水処理原価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'1-⑥汚水処理原価'!$A$49:$B$49</c:f>
              <c:strCache>
                <c:ptCount val="1"/>
                <c:pt idx="0">
                  <c:v>汚水処理費</c:v>
                </c:pt>
              </c:strCache>
            </c:strRef>
          </c:tx>
          <c:invertIfNegative val="0"/>
          <c:cat>
            <c:strRef>
              <c:f>'1-⑥汚水処理原価'!$C$48:$G$48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'1-⑥汚水処理原価'!$C$49:$G$49</c:f>
              <c:numCache>
                <c:formatCode>#,##0_);[Red]\(#,##0\)</c:formatCode>
                <c:ptCount val="5"/>
                <c:pt idx="0">
                  <c:v>32791</c:v>
                </c:pt>
                <c:pt idx="1">
                  <c:v>32999.800000000003</c:v>
                </c:pt>
                <c:pt idx="2">
                  <c:v>33413</c:v>
                </c:pt>
                <c:pt idx="3">
                  <c:v>32908.6</c:v>
                </c:pt>
                <c:pt idx="4">
                  <c:v>32670.6</c:v>
                </c:pt>
              </c:numCache>
            </c:numRef>
          </c:val>
        </c:ser>
        <c:ser>
          <c:idx val="1"/>
          <c:order val="1"/>
          <c:tx>
            <c:strRef>
              <c:f>'1-⑥汚水処理原価'!$A$53:$B$53</c:f>
              <c:strCache>
                <c:ptCount val="1"/>
                <c:pt idx="0">
                  <c:v>年間有収水量</c:v>
                </c:pt>
              </c:strCache>
            </c:strRef>
          </c:tx>
          <c:invertIfNegative val="0"/>
          <c:cat>
            <c:strRef>
              <c:f>'1-⑥汚水処理原価'!$C$48:$G$48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'1-⑥汚水処理原価'!$C$53:$G$53</c:f>
              <c:numCache>
                <c:formatCode>#,##0_);[Red]\(#,##0\)</c:formatCode>
                <c:ptCount val="5"/>
                <c:pt idx="0">
                  <c:v>47706</c:v>
                </c:pt>
                <c:pt idx="1">
                  <c:v>48437</c:v>
                </c:pt>
                <c:pt idx="2">
                  <c:v>47554</c:v>
                </c:pt>
                <c:pt idx="3">
                  <c:v>48106</c:v>
                </c:pt>
                <c:pt idx="4">
                  <c:v>47601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904640"/>
        <c:axId val="197915008"/>
      </c:barChart>
      <c:lineChart>
        <c:grouping val="standard"/>
        <c:varyColors val="0"/>
        <c:ser>
          <c:idx val="2"/>
          <c:order val="2"/>
          <c:tx>
            <c:strRef>
              <c:f>'1-⑥汚水処理原価'!$A$54:$B$54</c:f>
              <c:strCache>
                <c:ptCount val="1"/>
                <c:pt idx="0">
                  <c:v>汚水処理原価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'1-⑥汚水処理原価'!$C$48:$G$48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'1-⑥汚水処理原価'!$C$54:$G$54</c:f>
              <c:numCache>
                <c:formatCode>0.00_ </c:formatCode>
                <c:ptCount val="5"/>
                <c:pt idx="0">
                  <c:v>687.35588814824132</c:v>
                </c:pt>
                <c:pt idx="1">
                  <c:v>681.2932262526582</c:v>
                </c:pt>
                <c:pt idx="2">
                  <c:v>702.64279639988217</c:v>
                </c:pt>
                <c:pt idx="3">
                  <c:v>684.08514530412003</c:v>
                </c:pt>
                <c:pt idx="4">
                  <c:v>686.34272389235514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'1-⑥汚水処理原価'!$A$55:$B$55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'1-⑥汚水処理原価'!$C$48:$G$48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'1-⑥汚水処理原価'!$C$55:$G$55</c:f>
              <c:numCache>
                <c:formatCode>#,##0.00_);[Red]\(#,##0.00\)</c:formatCode>
                <c:ptCount val="5"/>
                <c:pt idx="0">
                  <c:v>289.60000000000002</c:v>
                </c:pt>
                <c:pt idx="1">
                  <c:v>293.27</c:v>
                </c:pt>
                <c:pt idx="2">
                  <c:v>300.52</c:v>
                </c:pt>
                <c:pt idx="3">
                  <c:v>296.14</c:v>
                </c:pt>
                <c:pt idx="4">
                  <c:v>283.17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13184"/>
        <c:axId val="197916928"/>
      </c:lineChart>
      <c:catAx>
        <c:axId val="19790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97915008"/>
        <c:crosses val="autoZero"/>
        <c:auto val="1"/>
        <c:lblAlgn val="ctr"/>
        <c:lblOffset val="100"/>
        <c:noMultiLvlLbl val="0"/>
      </c:catAx>
      <c:valAx>
        <c:axId val="197915008"/>
        <c:scaling>
          <c:orientation val="minMax"/>
          <c:max val="5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</a:t>
                </a:r>
                <a:r>
                  <a:rPr lang="en-US" altLang="ja-JP"/>
                  <a:t>/</a:t>
                </a:r>
                <a:r>
                  <a:rPr lang="ja-JP" altLang="en-US"/>
                  <a:t>㎥）</a:t>
                </a:r>
              </a:p>
            </c:rich>
          </c:tx>
          <c:layout>
            <c:manualLayout>
              <c:xMode val="edge"/>
              <c:yMode val="edge"/>
              <c:x val="0.11415863758460947"/>
              <c:y val="3.359700727064290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97904640"/>
        <c:crosses val="autoZero"/>
        <c:crossBetween val="between"/>
        <c:majorUnit val="5000"/>
      </c:valAx>
      <c:valAx>
        <c:axId val="197916928"/>
        <c:scaling>
          <c:orientation val="minMax"/>
          <c:max val="750"/>
          <c:min val="250"/>
        </c:scaling>
        <c:delete val="0"/>
        <c:axPos val="r"/>
        <c:numFmt formatCode="0.00_ " sourceLinked="1"/>
        <c:majorTickMark val="out"/>
        <c:minorTickMark val="none"/>
        <c:tickLblPos val="nextTo"/>
        <c:crossAx val="200413184"/>
        <c:crosses val="max"/>
        <c:crossBetween val="between"/>
        <c:majorUnit val="100"/>
      </c:valAx>
      <c:catAx>
        <c:axId val="200413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791692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晴天時一日平均処理水量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'1-⑦施設利用率'!$A$49:$B$49</c:f>
              <c:strCache>
                <c:ptCount val="1"/>
                <c:pt idx="0">
                  <c:v>一日平均処理水量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'1-⑦施設利用率'!$C$49:$G$49</c:f>
              <c:numCache>
                <c:formatCode>General</c:formatCode>
                <c:ptCount val="5"/>
                <c:pt idx="0">
                  <c:v>131</c:v>
                </c:pt>
                <c:pt idx="1">
                  <c:v>134</c:v>
                </c:pt>
                <c:pt idx="2">
                  <c:v>130</c:v>
                </c:pt>
                <c:pt idx="3">
                  <c:v>132</c:v>
                </c:pt>
                <c:pt idx="4">
                  <c:v>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472832"/>
        <c:axId val="200802304"/>
      </c:barChart>
      <c:catAx>
        <c:axId val="200472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0802304"/>
        <c:crosses val="autoZero"/>
        <c:auto val="1"/>
        <c:lblAlgn val="ctr"/>
        <c:lblOffset val="100"/>
        <c:noMultiLvlLbl val="0"/>
      </c:catAx>
      <c:valAx>
        <c:axId val="200802304"/>
        <c:scaling>
          <c:orientation val="minMax"/>
          <c:max val="3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5086840585536138"/>
              <c:y val="4.6684564062593921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200472832"/>
        <c:crosses val="autoZero"/>
        <c:crossBetween val="between"/>
        <c:majorUnit val="5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晴天時現在処理能力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'1-⑦施設利用率'!$A$50:$B$50</c:f>
              <c:strCache>
                <c:ptCount val="1"/>
                <c:pt idx="0">
                  <c:v>処理能力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'1-⑦施設利用率'!$C$50:$G$50</c:f>
              <c:numCache>
                <c:formatCode>General</c:formatCode>
                <c:ptCount val="5"/>
                <c:pt idx="0">
                  <c:v>239</c:v>
                </c:pt>
                <c:pt idx="1">
                  <c:v>239</c:v>
                </c:pt>
                <c:pt idx="2">
                  <c:v>239</c:v>
                </c:pt>
                <c:pt idx="3">
                  <c:v>239</c:v>
                </c:pt>
                <c:pt idx="4">
                  <c:v>239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816128"/>
        <c:axId val="200817664"/>
      </c:barChart>
      <c:catAx>
        <c:axId val="200816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0817664"/>
        <c:crosses val="autoZero"/>
        <c:auto val="1"/>
        <c:lblAlgn val="ctr"/>
        <c:lblOffset val="100"/>
        <c:noMultiLvlLbl val="0"/>
      </c:catAx>
      <c:valAx>
        <c:axId val="200817664"/>
        <c:scaling>
          <c:orientation val="minMax"/>
          <c:max val="3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9.3142706288662877E-2"/>
              <c:y val="4.21685813863431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200816128"/>
        <c:crosses val="autoZero"/>
        <c:crossBetween val="between"/>
        <c:majorUnit val="5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施設利用率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'1-⑦施設利用率'!$A$49:$B$49</c:f>
              <c:strCache>
                <c:ptCount val="1"/>
                <c:pt idx="0">
                  <c:v>一日平均処理水量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'1-⑦施設利用率'!$C$49:$G$49</c:f>
              <c:numCache>
                <c:formatCode>General</c:formatCode>
                <c:ptCount val="5"/>
                <c:pt idx="0">
                  <c:v>131</c:v>
                </c:pt>
                <c:pt idx="1">
                  <c:v>134</c:v>
                </c:pt>
                <c:pt idx="2">
                  <c:v>130</c:v>
                </c:pt>
                <c:pt idx="3">
                  <c:v>132</c:v>
                </c:pt>
                <c:pt idx="4">
                  <c:v>130</c:v>
                </c:pt>
              </c:numCache>
            </c:numRef>
          </c:val>
        </c:ser>
        <c:ser>
          <c:idx val="1"/>
          <c:order val="1"/>
          <c:tx>
            <c:strRef>
              <c:f>'1-⑦施設利用率'!$A$50:$B$50</c:f>
              <c:strCache>
                <c:ptCount val="1"/>
                <c:pt idx="0">
                  <c:v>処理能力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'1-⑦施設利用率'!$C$50:$G$50</c:f>
              <c:numCache>
                <c:formatCode>General</c:formatCode>
                <c:ptCount val="5"/>
                <c:pt idx="0">
                  <c:v>239</c:v>
                </c:pt>
                <c:pt idx="1">
                  <c:v>239</c:v>
                </c:pt>
                <c:pt idx="2">
                  <c:v>239</c:v>
                </c:pt>
                <c:pt idx="3">
                  <c:v>239</c:v>
                </c:pt>
                <c:pt idx="4">
                  <c:v>239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555968"/>
        <c:axId val="201557888"/>
      </c:barChart>
      <c:lineChart>
        <c:grouping val="standard"/>
        <c:varyColors val="0"/>
        <c:ser>
          <c:idx val="2"/>
          <c:order val="2"/>
          <c:tx>
            <c:strRef>
              <c:f>'1-⑦施設利用率'!$A$51:$B$51</c:f>
              <c:strCache>
                <c:ptCount val="1"/>
                <c:pt idx="0">
                  <c:v>施設利用率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'1-⑦施設利用率'!$C$48:$G$48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'1-⑦施設利用率'!$C$51:$G$51</c:f>
              <c:numCache>
                <c:formatCode>#,##0.00_);[Red]\(#,##0.00\)</c:formatCode>
                <c:ptCount val="5"/>
                <c:pt idx="0">
                  <c:v>54.811715481171554</c:v>
                </c:pt>
                <c:pt idx="1">
                  <c:v>56.06694560669456</c:v>
                </c:pt>
                <c:pt idx="2">
                  <c:v>54.39330543933054</c:v>
                </c:pt>
                <c:pt idx="3">
                  <c:v>55.230125523012553</c:v>
                </c:pt>
                <c:pt idx="4">
                  <c:v>54.39330543933054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'1-⑦施設利用率'!$A$52:$B$52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'1-⑦施設利用率'!$C$48:$G$48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'1-⑦施設利用率'!$C$52:$G$52</c:f>
              <c:numCache>
                <c:formatCode>#,##0.00_);[Red]\(#,##0.00\)</c:formatCode>
                <c:ptCount val="5"/>
                <c:pt idx="0">
                  <c:v>54.74</c:v>
                </c:pt>
                <c:pt idx="1">
                  <c:v>53.78</c:v>
                </c:pt>
                <c:pt idx="2">
                  <c:v>53.24</c:v>
                </c:pt>
                <c:pt idx="3">
                  <c:v>52.31</c:v>
                </c:pt>
                <c:pt idx="4">
                  <c:v>60.65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565696"/>
        <c:axId val="201564160"/>
      </c:lineChart>
      <c:catAx>
        <c:axId val="201555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201557888"/>
        <c:crosses val="autoZero"/>
        <c:auto val="1"/>
        <c:lblAlgn val="ctr"/>
        <c:lblOffset val="100"/>
        <c:noMultiLvlLbl val="0"/>
      </c:catAx>
      <c:valAx>
        <c:axId val="201557888"/>
        <c:scaling>
          <c:orientation val="minMax"/>
          <c:max val="3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（㎥）</a:t>
                </a:r>
              </a:p>
            </c:rich>
          </c:tx>
          <c:layout>
            <c:manualLayout>
              <c:xMode val="edge"/>
              <c:yMode val="edge"/>
              <c:x val="0.17023158844234021"/>
              <c:y val="3.1340168871733624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201555968"/>
        <c:crosses val="autoZero"/>
        <c:crossBetween val="between"/>
        <c:majorUnit val="50"/>
      </c:valAx>
      <c:valAx>
        <c:axId val="201564160"/>
        <c:scaling>
          <c:orientation val="minMax"/>
          <c:max val="65"/>
          <c:min val="5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201565696"/>
        <c:crosses val="max"/>
        <c:crossBetween val="between"/>
        <c:majorUnit val="3"/>
      </c:valAx>
      <c:catAx>
        <c:axId val="201565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156416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現在</a:t>
            </a:r>
            <a:r>
              <a:rPr lang="ja-JP" sz="1600"/>
              <a:t>水洗便所設置済人口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'1-⑧水洗化率'!$A$49:$B$49</c:f>
              <c:strCache>
                <c:ptCount val="1"/>
                <c:pt idx="0">
                  <c:v>水洗便所設置人口</c:v>
                </c:pt>
              </c:strCache>
            </c:strRef>
          </c:tx>
          <c:invertIfNegative val="0"/>
          <c:cat>
            <c:strRef>
              <c:f>'1-⑧水洗化率'!$C$48:$G$48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'1-⑧水洗化率'!$C$49:$G$49</c:f>
              <c:numCache>
                <c:formatCode>General</c:formatCode>
                <c:ptCount val="5"/>
                <c:pt idx="0">
                  <c:v>483</c:v>
                </c:pt>
                <c:pt idx="1">
                  <c:v>481</c:v>
                </c:pt>
                <c:pt idx="2">
                  <c:v>488</c:v>
                </c:pt>
                <c:pt idx="3">
                  <c:v>490</c:v>
                </c:pt>
                <c:pt idx="4">
                  <c:v>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999552"/>
        <c:axId val="207001088"/>
      </c:barChart>
      <c:catAx>
        <c:axId val="206999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7001088"/>
        <c:crosses val="autoZero"/>
        <c:auto val="1"/>
        <c:lblAlgn val="ctr"/>
        <c:lblOffset val="100"/>
        <c:noMultiLvlLbl val="0"/>
      </c:catAx>
      <c:valAx>
        <c:axId val="207001088"/>
        <c:scaling>
          <c:orientation val="minMax"/>
          <c:max val="6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4940021796820088"/>
              <c:y val="3.4238574974448828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206999552"/>
        <c:crosses val="autoZero"/>
        <c:crossBetween val="between"/>
        <c:majorUnit val="1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sz="1600"/>
              <a:t>現在処理区域内人口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'1-⑧水洗化率'!$A$50:$B$50</c:f>
              <c:strCache>
                <c:ptCount val="1"/>
                <c:pt idx="0">
                  <c:v>処理区域内人口</c:v>
                </c:pt>
              </c:strCache>
            </c:strRef>
          </c:tx>
          <c:invertIfNegative val="0"/>
          <c:cat>
            <c:strRef>
              <c:f>'1-⑧水洗化率'!$C$48:$G$48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'1-⑧水洗化率'!$C$50:$G$50</c:f>
              <c:numCache>
                <c:formatCode>General</c:formatCode>
                <c:ptCount val="5"/>
                <c:pt idx="0">
                  <c:v>571</c:v>
                </c:pt>
                <c:pt idx="1">
                  <c:v>568</c:v>
                </c:pt>
                <c:pt idx="2">
                  <c:v>566</c:v>
                </c:pt>
                <c:pt idx="3">
                  <c:v>568</c:v>
                </c:pt>
                <c:pt idx="4">
                  <c:v>542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014912"/>
        <c:axId val="207168256"/>
      </c:barChart>
      <c:catAx>
        <c:axId val="207014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7168256"/>
        <c:crosses val="autoZero"/>
        <c:auto val="1"/>
        <c:lblAlgn val="ctr"/>
        <c:lblOffset val="100"/>
        <c:noMultiLvlLbl val="0"/>
      </c:catAx>
      <c:valAx>
        <c:axId val="207168256"/>
        <c:scaling>
          <c:orientation val="minMax"/>
          <c:max val="6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398897633649557"/>
              <c:y val="4.2896851008378041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207014912"/>
        <c:crosses val="autoZero"/>
        <c:crossBetween val="between"/>
        <c:majorUnit val="1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水洗化率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'1-⑧水洗化率'!$A$49:$B$49</c:f>
              <c:strCache>
                <c:ptCount val="1"/>
                <c:pt idx="0">
                  <c:v>水洗便所設置人口</c:v>
                </c:pt>
              </c:strCache>
            </c:strRef>
          </c:tx>
          <c:invertIfNegative val="0"/>
          <c:cat>
            <c:strRef>
              <c:f>'1-⑧水洗化率'!$C$48:$G$48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'1-⑧水洗化率'!$C$49:$G$49</c:f>
              <c:numCache>
                <c:formatCode>General</c:formatCode>
                <c:ptCount val="5"/>
                <c:pt idx="0">
                  <c:v>483</c:v>
                </c:pt>
                <c:pt idx="1">
                  <c:v>481</c:v>
                </c:pt>
                <c:pt idx="2">
                  <c:v>488</c:v>
                </c:pt>
                <c:pt idx="3">
                  <c:v>490</c:v>
                </c:pt>
                <c:pt idx="4">
                  <c:v>490</c:v>
                </c:pt>
              </c:numCache>
            </c:numRef>
          </c:val>
        </c:ser>
        <c:ser>
          <c:idx val="1"/>
          <c:order val="1"/>
          <c:tx>
            <c:strRef>
              <c:f>'1-⑧水洗化率'!$A$50:$B$50</c:f>
              <c:strCache>
                <c:ptCount val="1"/>
                <c:pt idx="0">
                  <c:v>処理区域内人口</c:v>
                </c:pt>
              </c:strCache>
            </c:strRef>
          </c:tx>
          <c:invertIfNegative val="0"/>
          <c:cat>
            <c:strRef>
              <c:f>'1-⑧水洗化率'!$C$48:$G$48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'1-⑧水洗化率'!$C$50:$G$50</c:f>
              <c:numCache>
                <c:formatCode>General</c:formatCode>
                <c:ptCount val="5"/>
                <c:pt idx="0">
                  <c:v>571</c:v>
                </c:pt>
                <c:pt idx="1">
                  <c:v>568</c:v>
                </c:pt>
                <c:pt idx="2">
                  <c:v>566</c:v>
                </c:pt>
                <c:pt idx="3">
                  <c:v>568</c:v>
                </c:pt>
                <c:pt idx="4">
                  <c:v>542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205888"/>
        <c:axId val="207207808"/>
      </c:barChart>
      <c:lineChart>
        <c:grouping val="standard"/>
        <c:varyColors val="0"/>
        <c:ser>
          <c:idx val="2"/>
          <c:order val="2"/>
          <c:tx>
            <c:strRef>
              <c:f>'1-⑧水洗化率'!$A$51:$B$51</c:f>
              <c:strCache>
                <c:ptCount val="1"/>
                <c:pt idx="0">
                  <c:v>水洗化率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'1-⑧水洗化率'!$C$48:$G$48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'1-⑧水洗化率'!$C$51:$G$51</c:f>
              <c:numCache>
                <c:formatCode>#,##0.00_);[Red]\(#,##0.00\)</c:formatCode>
                <c:ptCount val="5"/>
                <c:pt idx="0">
                  <c:v>84.588441330998251</c:v>
                </c:pt>
                <c:pt idx="1">
                  <c:v>84.683098591549296</c:v>
                </c:pt>
                <c:pt idx="2">
                  <c:v>86.219081272084807</c:v>
                </c:pt>
                <c:pt idx="3">
                  <c:v>86.267605633802816</c:v>
                </c:pt>
                <c:pt idx="4">
                  <c:v>90.40590405904058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'1-⑧水洗化率'!$A$52:$B$52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'1-⑧水洗化率'!$C$48:$G$48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'1-⑧水洗化率'!$C$52:$G$52</c:f>
              <c:numCache>
                <c:formatCode>#,##0.00_);[Red]\(#,##0.00\)</c:formatCode>
                <c:ptCount val="5"/>
                <c:pt idx="0">
                  <c:v>83.88</c:v>
                </c:pt>
                <c:pt idx="1">
                  <c:v>84.06</c:v>
                </c:pt>
                <c:pt idx="2">
                  <c:v>84.07</c:v>
                </c:pt>
                <c:pt idx="3">
                  <c:v>84.32</c:v>
                </c:pt>
                <c:pt idx="4">
                  <c:v>84.58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215616"/>
        <c:axId val="207214080"/>
      </c:lineChart>
      <c:catAx>
        <c:axId val="207205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7207808"/>
        <c:crosses val="autoZero"/>
        <c:auto val="1"/>
        <c:lblAlgn val="ctr"/>
        <c:lblOffset val="100"/>
        <c:noMultiLvlLbl val="0"/>
      </c:catAx>
      <c:valAx>
        <c:axId val="207207808"/>
        <c:scaling>
          <c:orientation val="minMax"/>
          <c:max val="6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0.17185369767900208"/>
              <c:y val="3.0627378474242444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207205888"/>
        <c:crosses val="autoZero"/>
        <c:crossBetween val="between"/>
        <c:majorUnit val="100"/>
      </c:valAx>
      <c:valAx>
        <c:axId val="207214080"/>
        <c:scaling>
          <c:orientation val="minMax"/>
          <c:max val="100"/>
          <c:min val="7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207215616"/>
        <c:crosses val="max"/>
        <c:crossBetween val="between"/>
        <c:majorUnit val="5"/>
      </c:valAx>
      <c:catAx>
        <c:axId val="207215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721408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当該年度に更新した管路延長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'2-③管渠改善率'!$A$52:$B$52</c:f>
              <c:strCache>
                <c:ptCount val="1"/>
                <c:pt idx="0">
                  <c:v>合流管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'2-③管渠改善率'!$C$48:$G$48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'2-③管渠改善率'!$C$52:$G$52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1"/>
          <c:tx>
            <c:strRef>
              <c:f>'2-③管渠改善率'!$A$51:$B$51</c:f>
              <c:strCache>
                <c:ptCount val="1"/>
                <c:pt idx="0">
                  <c:v>雨水管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'2-③管渠改善率'!$C$48:$G$48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'2-③管渠改善率'!$C$51:$G$51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2"/>
          <c:tx>
            <c:strRef>
              <c:f>'2-③管渠改善率'!$A$50:$B$50</c:f>
              <c:strCache>
                <c:ptCount val="1"/>
                <c:pt idx="0">
                  <c:v>汚水管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'2-③管渠改善率'!$C$48:$G$48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'2-③管渠改善率'!$C$50:$G$50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0"/>
          <c:order val="3"/>
          <c:tx>
            <c:strRef>
              <c:f>'2-③管渠改善率'!$A$49:$B$49</c:f>
              <c:strCache>
                <c:ptCount val="1"/>
                <c:pt idx="0">
                  <c:v>更新管路延長</c:v>
                </c:pt>
              </c:strCache>
            </c:strRef>
          </c:tx>
          <c:spPr>
            <a:noFill/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'2-③管渠改善率'!$C$48:$G$48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'2-③管渠改善率'!$C$49:$G$49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7614336"/>
        <c:axId val="207615872"/>
      </c:barChart>
      <c:catAx>
        <c:axId val="207614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207615872"/>
        <c:crosses val="autoZero"/>
        <c:auto val="1"/>
        <c:lblAlgn val="ctr"/>
        <c:lblOffset val="100"/>
        <c:noMultiLvlLbl val="0"/>
      </c:catAx>
      <c:valAx>
        <c:axId val="207615872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en-US" altLang="ja-JP"/>
                  <a:t>km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1777974764024063"/>
              <c:y val="4.539890750315143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207614336"/>
        <c:crosses val="autoZero"/>
        <c:crossBetween val="between"/>
        <c:majorUnit val="1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管路延長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'2-③管渠改善率'!$A$56:$B$56</c:f>
              <c:strCache>
                <c:ptCount val="1"/>
                <c:pt idx="0">
                  <c:v>合流管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'2-③管渠改善率'!$C$48:$G$48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'2-③管渠改善率'!$C$56:$G$56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1"/>
          <c:tx>
            <c:strRef>
              <c:f>'2-③管渠改善率'!$A$55:$B$55</c:f>
              <c:strCache>
                <c:ptCount val="1"/>
                <c:pt idx="0">
                  <c:v>雨水管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'2-③管渠改善率'!$C$48:$G$48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'2-③管渠改善率'!$C$55:$G$55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2"/>
          <c:tx>
            <c:strRef>
              <c:f>'2-③管渠改善率'!$A$54:$B$54</c:f>
              <c:strCache>
                <c:ptCount val="1"/>
                <c:pt idx="0">
                  <c:v>汚水管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'2-③管渠改善率'!$C$48:$G$48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'2-③管渠改善率'!$C$54:$G$54</c:f>
              <c:numCache>
                <c:formatCode>#,##0_);[Red]\(#,##0\)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val>
        </c:ser>
        <c:ser>
          <c:idx val="0"/>
          <c:order val="3"/>
          <c:tx>
            <c:strRef>
              <c:f>'2-③管渠改善率'!$A$53:$B$53</c:f>
              <c:strCache>
                <c:ptCount val="1"/>
                <c:pt idx="0">
                  <c:v>管路延長</c:v>
                </c:pt>
              </c:strCache>
            </c:strRef>
          </c:tx>
          <c:spPr>
            <a:noFill/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'2-③管渠改善率'!$C$48:$G$48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'2-③管渠改善率'!$C$53:$G$53</c:f>
              <c:numCache>
                <c:formatCode>#,##0_);[Red]\(#,##0\)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7915264"/>
        <c:axId val="207921152"/>
      </c:barChart>
      <c:catAx>
        <c:axId val="207915264"/>
        <c:scaling>
          <c:orientation val="minMax"/>
        </c:scaling>
        <c:delete val="0"/>
        <c:axPos val="b"/>
        <c:majorTickMark val="none"/>
        <c:minorTickMark val="none"/>
        <c:tickLblPos val="nextTo"/>
        <c:crossAx val="207921152"/>
        <c:crosses val="autoZero"/>
        <c:auto val="1"/>
        <c:lblAlgn val="ctr"/>
        <c:lblOffset val="100"/>
        <c:noMultiLvlLbl val="0"/>
      </c:catAx>
      <c:valAx>
        <c:axId val="207921152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en-US" altLang="ja-JP"/>
                  <a:t>km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9.7948279502338254E-2"/>
              <c:y val="4.5671727228991967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207915264"/>
        <c:crosses val="autoZero"/>
        <c:crossBetween val="between"/>
        <c:majorUnit val="1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管渠改善率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'2-③管渠改善率'!$A$49:$B$49</c:f>
              <c:strCache>
                <c:ptCount val="1"/>
                <c:pt idx="0">
                  <c:v>更新管路延長</c:v>
                </c:pt>
              </c:strCache>
            </c:strRef>
          </c:tx>
          <c:invertIfNegative val="0"/>
          <c:cat>
            <c:strRef>
              <c:f>'2-③管渠改善率'!$C$48:$G$48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'2-③管渠改善率'!$C$49:$G$49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'2-③管渠改善率'!$A$53:$B$53</c:f>
              <c:strCache>
                <c:ptCount val="1"/>
                <c:pt idx="0">
                  <c:v>管路延長</c:v>
                </c:pt>
              </c:strCache>
            </c:strRef>
          </c:tx>
          <c:invertIfNegative val="0"/>
          <c:cat>
            <c:strRef>
              <c:f>'2-③管渠改善率'!$C$48:$G$48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'2-③管渠改善率'!$C$53:$G$53</c:f>
              <c:numCache>
                <c:formatCode>#,##0_);[Red]\(#,##0\)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884480"/>
        <c:axId val="208886400"/>
      </c:barChart>
      <c:lineChart>
        <c:grouping val="standard"/>
        <c:varyColors val="0"/>
        <c:ser>
          <c:idx val="2"/>
          <c:order val="2"/>
          <c:tx>
            <c:strRef>
              <c:f>'2-③管渠改善率'!$A$57:$B$57</c:f>
              <c:strCache>
                <c:ptCount val="1"/>
                <c:pt idx="0">
                  <c:v>管路更新率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'2-③管渠改善率'!$C$48:$G$48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'2-③管渠改善率'!$C$57:$G$57</c:f>
              <c:numCache>
                <c:formatCode>#,##0.00_);[Red]\(#,##0.00\)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'2-③管渠改善率'!$A$58:$B$58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'2-③管渠改善率'!$C$48:$G$48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'2-③管渠改善率'!$C$58:$G$58</c:f>
              <c:numCache>
                <c:formatCode>#,##0.00_);[Red]\(#,##0.00\)</c:formatCode>
                <c:ptCount val="5"/>
                <c:pt idx="0">
                  <c:v>0.04</c:v>
                </c:pt>
                <c:pt idx="1">
                  <c:v>0.03</c:v>
                </c:pt>
                <c:pt idx="2">
                  <c:v>0.02</c:v>
                </c:pt>
                <c:pt idx="3">
                  <c:v>0.01</c:v>
                </c:pt>
                <c:pt idx="4">
                  <c:v>2.0499999999999998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902400"/>
        <c:axId val="208900864"/>
      </c:lineChart>
      <c:catAx>
        <c:axId val="208884480"/>
        <c:scaling>
          <c:orientation val="minMax"/>
        </c:scaling>
        <c:delete val="0"/>
        <c:axPos val="b"/>
        <c:majorTickMark val="none"/>
        <c:minorTickMark val="none"/>
        <c:tickLblPos val="nextTo"/>
        <c:crossAx val="208886400"/>
        <c:crosses val="autoZero"/>
        <c:auto val="1"/>
        <c:lblAlgn val="ctr"/>
        <c:lblOffset val="100"/>
        <c:noMultiLvlLbl val="0"/>
      </c:catAx>
      <c:valAx>
        <c:axId val="208886400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</a:t>
                </a:r>
                <a:r>
                  <a:rPr lang="en-US" altLang="ja-JP"/>
                  <a:t>km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1336158009557129"/>
              <c:y val="3.436863495511337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208884480"/>
        <c:crosses val="autoZero"/>
        <c:crossBetween val="between"/>
        <c:majorUnit val="10"/>
      </c:valAx>
      <c:valAx>
        <c:axId val="208900864"/>
        <c:scaling>
          <c:orientation val="minMax"/>
          <c:max val="3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208902400"/>
        <c:crosses val="max"/>
        <c:crossBetween val="between"/>
        <c:majorUnit val="1"/>
      </c:valAx>
      <c:catAx>
        <c:axId val="208902400"/>
        <c:scaling>
          <c:orientation val="minMax"/>
        </c:scaling>
        <c:delete val="1"/>
        <c:axPos val="b"/>
        <c:majorTickMark val="out"/>
        <c:minorTickMark val="none"/>
        <c:tickLblPos val="nextTo"/>
        <c:crossAx val="2089008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経費回収率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517962601764775"/>
          <c:y val="0.14186958186514659"/>
          <c:w val="0.7937246209727512"/>
          <c:h val="0.68770814295382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'1-⑤経費回収率'!$A$49:$B$49</c:f>
              <c:strCache>
                <c:ptCount val="1"/>
                <c:pt idx="0">
                  <c:v>下水道使用料</c:v>
                </c:pt>
              </c:strCache>
            </c:strRef>
          </c:tx>
          <c:invertIfNegative val="0"/>
          <c:cat>
            <c:strRef>
              <c:f>'1-⑤経費回収率'!$C$48:$G$48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'1-⑤経費回収率'!$C$49:$G$49</c:f>
              <c:numCache>
                <c:formatCode>#,##0_);[Red]\(#,##0\)</c:formatCode>
                <c:ptCount val="5"/>
                <c:pt idx="0">
                  <c:v>7807</c:v>
                </c:pt>
                <c:pt idx="1">
                  <c:v>7855</c:v>
                </c:pt>
                <c:pt idx="2">
                  <c:v>8123</c:v>
                </c:pt>
                <c:pt idx="3">
                  <c:v>8318</c:v>
                </c:pt>
                <c:pt idx="4">
                  <c:v>8331</c:v>
                </c:pt>
              </c:numCache>
            </c:numRef>
          </c:val>
        </c:ser>
        <c:ser>
          <c:idx val="1"/>
          <c:order val="1"/>
          <c:tx>
            <c:strRef>
              <c:f>'1-⑤経費回収率'!$A$50:$B$50</c:f>
              <c:strCache>
                <c:ptCount val="1"/>
                <c:pt idx="0">
                  <c:v>汚水処理費</c:v>
                </c:pt>
              </c:strCache>
            </c:strRef>
          </c:tx>
          <c:invertIfNegative val="0"/>
          <c:cat>
            <c:strRef>
              <c:f>'1-⑤経費回収率'!$C$48:$G$48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'1-⑤経費回収率'!$C$50:$G$50</c:f>
              <c:numCache>
                <c:formatCode>#,##0_);[Red]\(#,##0\)</c:formatCode>
                <c:ptCount val="5"/>
                <c:pt idx="0">
                  <c:v>32791</c:v>
                </c:pt>
                <c:pt idx="1">
                  <c:v>33000</c:v>
                </c:pt>
                <c:pt idx="2">
                  <c:v>33413</c:v>
                </c:pt>
                <c:pt idx="3">
                  <c:v>32909</c:v>
                </c:pt>
                <c:pt idx="4">
                  <c:v>32671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280384"/>
        <c:axId val="209282560"/>
      </c:barChart>
      <c:lineChart>
        <c:grouping val="standard"/>
        <c:varyColors val="0"/>
        <c:ser>
          <c:idx val="2"/>
          <c:order val="2"/>
          <c:tx>
            <c:strRef>
              <c:f>'1-⑤経費回収率'!$A$54:$B$54</c:f>
              <c:strCache>
                <c:ptCount val="1"/>
                <c:pt idx="0">
                  <c:v>経費回収率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'1-⑤経費回収率'!$C$48:$G$48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'1-⑤経費回収率'!$C$54:$G$54</c:f>
              <c:numCache>
                <c:formatCode>#,##0.00_);[Red]\(#,##0.00\)</c:formatCode>
                <c:ptCount val="5"/>
                <c:pt idx="0">
                  <c:v>23.808362050562653</c:v>
                </c:pt>
                <c:pt idx="1">
                  <c:v>23.803030303030305</c:v>
                </c:pt>
                <c:pt idx="2">
                  <c:v>24.310896956274505</c:v>
                </c:pt>
                <c:pt idx="3">
                  <c:v>25.275760430277433</c:v>
                </c:pt>
                <c:pt idx="4">
                  <c:v>25.499678614061398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'1-⑤経費回収率'!$A$55:$B$55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'1-⑤経費回収率'!$C$48:$G$48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'1-⑤経費回収率'!$C$55:$G$55</c:f>
              <c:numCache>
                <c:formatCode>#,##0.00_);[Red]\(#,##0.00\)</c:formatCode>
                <c:ptCount val="5"/>
                <c:pt idx="0">
                  <c:v>51.03</c:v>
                </c:pt>
                <c:pt idx="1">
                  <c:v>50.9</c:v>
                </c:pt>
                <c:pt idx="2">
                  <c:v>50.82</c:v>
                </c:pt>
                <c:pt idx="3">
                  <c:v>52.19</c:v>
                </c:pt>
                <c:pt idx="4">
                  <c:v>55.32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90368"/>
        <c:axId val="209284480"/>
      </c:lineChart>
      <c:catAx>
        <c:axId val="2092803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</c:spPr>
        <c:crossAx val="209282560"/>
        <c:crosses val="autoZero"/>
        <c:auto val="1"/>
        <c:lblAlgn val="ctr"/>
        <c:lblOffset val="100"/>
        <c:noMultiLvlLbl val="0"/>
      </c:catAx>
      <c:valAx>
        <c:axId val="209282560"/>
        <c:scaling>
          <c:orientation val="minMax"/>
          <c:max val="4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7.8262012671059741E-2"/>
              <c:y val="5.846038732908943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209280384"/>
        <c:crosses val="autoZero"/>
        <c:crossBetween val="between"/>
        <c:majorUnit val="10000"/>
      </c:valAx>
      <c:valAx>
        <c:axId val="209284480"/>
        <c:scaling>
          <c:orientation val="minMax"/>
          <c:max val="60"/>
          <c:min val="2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209290368"/>
        <c:crosses val="max"/>
        <c:crossBetween val="between"/>
        <c:majorUnit val="10"/>
      </c:valAx>
      <c:catAx>
        <c:axId val="209290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28448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水洗化率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188352117179338"/>
          <c:y val="0.12568716934014512"/>
          <c:w val="0.80692800648547969"/>
          <c:h val="0.711654423341746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'1-⑧水洗化率'!$A$49:$B$49</c:f>
              <c:strCache>
                <c:ptCount val="1"/>
                <c:pt idx="0">
                  <c:v>水洗便所設置人口</c:v>
                </c:pt>
              </c:strCache>
            </c:strRef>
          </c:tx>
          <c:invertIfNegative val="0"/>
          <c:cat>
            <c:strRef>
              <c:f>'1-⑧水洗化率'!$C$48:$G$48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'1-⑧水洗化率'!$C$49:$G$49</c:f>
              <c:numCache>
                <c:formatCode>General</c:formatCode>
                <c:ptCount val="5"/>
                <c:pt idx="0">
                  <c:v>483</c:v>
                </c:pt>
                <c:pt idx="1">
                  <c:v>481</c:v>
                </c:pt>
                <c:pt idx="2">
                  <c:v>488</c:v>
                </c:pt>
                <c:pt idx="3">
                  <c:v>490</c:v>
                </c:pt>
                <c:pt idx="4">
                  <c:v>490</c:v>
                </c:pt>
              </c:numCache>
            </c:numRef>
          </c:val>
        </c:ser>
        <c:ser>
          <c:idx val="1"/>
          <c:order val="1"/>
          <c:tx>
            <c:strRef>
              <c:f>'1-⑧水洗化率'!$A$50:$B$50</c:f>
              <c:strCache>
                <c:ptCount val="1"/>
                <c:pt idx="0">
                  <c:v>処理区域内人口</c:v>
                </c:pt>
              </c:strCache>
            </c:strRef>
          </c:tx>
          <c:invertIfNegative val="0"/>
          <c:cat>
            <c:strRef>
              <c:f>'1-⑧水洗化率'!$C$48:$G$48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'1-⑧水洗化率'!$C$50:$G$50</c:f>
              <c:numCache>
                <c:formatCode>General</c:formatCode>
                <c:ptCount val="5"/>
                <c:pt idx="0">
                  <c:v>571</c:v>
                </c:pt>
                <c:pt idx="1">
                  <c:v>568</c:v>
                </c:pt>
                <c:pt idx="2">
                  <c:v>566</c:v>
                </c:pt>
                <c:pt idx="3">
                  <c:v>568</c:v>
                </c:pt>
                <c:pt idx="4">
                  <c:v>542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166400"/>
        <c:axId val="196168320"/>
      </c:barChart>
      <c:lineChart>
        <c:grouping val="standard"/>
        <c:varyColors val="0"/>
        <c:ser>
          <c:idx val="2"/>
          <c:order val="2"/>
          <c:tx>
            <c:strRef>
              <c:f>'1-⑧水洗化率'!$A$51:$B$51</c:f>
              <c:strCache>
                <c:ptCount val="1"/>
                <c:pt idx="0">
                  <c:v>水洗化率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'1-⑧水洗化率'!$C$48:$G$48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'1-⑧水洗化率'!$C$51:$G$51</c:f>
              <c:numCache>
                <c:formatCode>#,##0.00_);[Red]\(#,##0.00\)</c:formatCode>
                <c:ptCount val="5"/>
                <c:pt idx="0">
                  <c:v>84.588441330998251</c:v>
                </c:pt>
                <c:pt idx="1">
                  <c:v>84.683098591549296</c:v>
                </c:pt>
                <c:pt idx="2">
                  <c:v>86.219081272084807</c:v>
                </c:pt>
                <c:pt idx="3">
                  <c:v>86.267605633802816</c:v>
                </c:pt>
                <c:pt idx="4">
                  <c:v>90.40590405904058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'1-⑧水洗化率'!$A$52:$B$52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'1-⑧水洗化率'!$C$48:$G$48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'1-⑧水洗化率'!$C$52:$G$52</c:f>
              <c:numCache>
                <c:formatCode>#,##0.00_);[Red]\(#,##0.00\)</c:formatCode>
                <c:ptCount val="5"/>
                <c:pt idx="0">
                  <c:v>83.88</c:v>
                </c:pt>
                <c:pt idx="1">
                  <c:v>84.06</c:v>
                </c:pt>
                <c:pt idx="2">
                  <c:v>84.07</c:v>
                </c:pt>
                <c:pt idx="3">
                  <c:v>84.32</c:v>
                </c:pt>
                <c:pt idx="4">
                  <c:v>84.58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80224"/>
        <c:axId val="196178688"/>
      </c:lineChart>
      <c:catAx>
        <c:axId val="196166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6168320"/>
        <c:crosses val="autoZero"/>
        <c:auto val="1"/>
        <c:lblAlgn val="ctr"/>
        <c:lblOffset val="100"/>
        <c:noMultiLvlLbl val="0"/>
      </c:catAx>
      <c:valAx>
        <c:axId val="196168320"/>
        <c:scaling>
          <c:orientation val="minMax"/>
          <c:max val="700"/>
          <c:min val="3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7.0529881153283375E-2"/>
              <c:y val="4.0310399905578394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96166400"/>
        <c:crosses val="autoZero"/>
        <c:crossBetween val="between"/>
        <c:majorUnit val="100"/>
      </c:valAx>
      <c:valAx>
        <c:axId val="196178688"/>
        <c:scaling>
          <c:orientation val="minMax"/>
          <c:max val="100"/>
          <c:min val="8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96180224"/>
        <c:crosses val="max"/>
        <c:crossBetween val="between"/>
        <c:majorUnit val="5"/>
      </c:valAx>
      <c:catAx>
        <c:axId val="196180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6178688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施設利用率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576870734091503"/>
          <c:y val="0.13580989929201134"/>
          <c:w val="0.78286155118791834"/>
          <c:h val="0.701047080723256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'1-⑦施設利用率'!$A$49:$B$49</c:f>
              <c:strCache>
                <c:ptCount val="1"/>
                <c:pt idx="0">
                  <c:v>一日平均処理水量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'1-⑦施設利用率'!$C$49:$G$49</c:f>
              <c:numCache>
                <c:formatCode>General</c:formatCode>
                <c:ptCount val="5"/>
                <c:pt idx="0">
                  <c:v>131</c:v>
                </c:pt>
                <c:pt idx="1">
                  <c:v>134</c:v>
                </c:pt>
                <c:pt idx="2">
                  <c:v>130</c:v>
                </c:pt>
                <c:pt idx="3">
                  <c:v>132</c:v>
                </c:pt>
                <c:pt idx="4">
                  <c:v>130</c:v>
                </c:pt>
              </c:numCache>
            </c:numRef>
          </c:val>
        </c:ser>
        <c:ser>
          <c:idx val="1"/>
          <c:order val="1"/>
          <c:tx>
            <c:strRef>
              <c:f>'1-⑦施設利用率'!$A$50:$B$50</c:f>
              <c:strCache>
                <c:ptCount val="1"/>
                <c:pt idx="0">
                  <c:v>処理能力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'1-⑦施設利用率'!$C$50:$G$50</c:f>
              <c:numCache>
                <c:formatCode>General</c:formatCode>
                <c:ptCount val="5"/>
                <c:pt idx="0">
                  <c:v>239</c:v>
                </c:pt>
                <c:pt idx="1">
                  <c:v>239</c:v>
                </c:pt>
                <c:pt idx="2">
                  <c:v>239</c:v>
                </c:pt>
                <c:pt idx="3">
                  <c:v>239</c:v>
                </c:pt>
                <c:pt idx="4">
                  <c:v>239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471360"/>
        <c:axId val="209477632"/>
      </c:barChart>
      <c:lineChart>
        <c:grouping val="standard"/>
        <c:varyColors val="0"/>
        <c:ser>
          <c:idx val="2"/>
          <c:order val="2"/>
          <c:tx>
            <c:strRef>
              <c:f>'1-⑦施設利用率'!$A$51:$B$51</c:f>
              <c:strCache>
                <c:ptCount val="1"/>
                <c:pt idx="0">
                  <c:v>施設利用率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'1-⑦施設利用率'!$C$48:$G$48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'1-⑦施設利用率'!$C$51:$G$51</c:f>
              <c:numCache>
                <c:formatCode>#,##0.00_);[Red]\(#,##0.00\)</c:formatCode>
                <c:ptCount val="5"/>
                <c:pt idx="0">
                  <c:v>54.811715481171554</c:v>
                </c:pt>
                <c:pt idx="1">
                  <c:v>56.06694560669456</c:v>
                </c:pt>
                <c:pt idx="2">
                  <c:v>54.39330543933054</c:v>
                </c:pt>
                <c:pt idx="3">
                  <c:v>55.230125523012553</c:v>
                </c:pt>
                <c:pt idx="4">
                  <c:v>54.39330543933054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'1-⑦施設利用率'!$A$52:$B$52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'1-⑦施設利用率'!$C$48:$G$48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'1-⑦施設利用率'!$C$52:$G$52</c:f>
              <c:numCache>
                <c:formatCode>#,##0.00_);[Red]\(#,##0.00\)</c:formatCode>
                <c:ptCount val="5"/>
                <c:pt idx="0">
                  <c:v>54.74</c:v>
                </c:pt>
                <c:pt idx="1">
                  <c:v>53.78</c:v>
                </c:pt>
                <c:pt idx="2">
                  <c:v>53.24</c:v>
                </c:pt>
                <c:pt idx="3">
                  <c:v>52.31</c:v>
                </c:pt>
                <c:pt idx="4">
                  <c:v>60.65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81088"/>
        <c:axId val="209479552"/>
      </c:lineChart>
      <c:catAx>
        <c:axId val="209471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</c:spPr>
        <c:crossAx val="209477632"/>
        <c:crosses val="autoZero"/>
        <c:auto val="1"/>
        <c:lblAlgn val="ctr"/>
        <c:lblOffset val="100"/>
        <c:noMultiLvlLbl val="0"/>
      </c:catAx>
      <c:valAx>
        <c:axId val="209477632"/>
        <c:scaling>
          <c:orientation val="minMax"/>
          <c:max val="3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（㎥）</a:t>
                </a:r>
              </a:p>
            </c:rich>
          </c:tx>
          <c:layout>
            <c:manualLayout>
              <c:xMode val="edge"/>
              <c:yMode val="edge"/>
              <c:x val="9.4674684209485979E-2"/>
              <c:y val="5.1118193321690382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209471360"/>
        <c:crosses val="autoZero"/>
        <c:crossBetween val="between"/>
        <c:majorUnit val="100"/>
      </c:valAx>
      <c:valAx>
        <c:axId val="209479552"/>
        <c:scaling>
          <c:orientation val="minMax"/>
          <c:max val="65"/>
          <c:min val="5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209481088"/>
        <c:crosses val="max"/>
        <c:crossBetween val="between"/>
        <c:majorUnit val="5"/>
      </c:valAx>
      <c:catAx>
        <c:axId val="209481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47955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汚水処理原価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268778450046054"/>
          <c:y val="0.13600172796355567"/>
          <c:w val="0.7587544081338482"/>
          <c:h val="0.700624815912973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'1-⑥汚水処理原価'!$A$49:$B$49</c:f>
              <c:strCache>
                <c:ptCount val="1"/>
                <c:pt idx="0">
                  <c:v>汚水処理費</c:v>
                </c:pt>
              </c:strCache>
            </c:strRef>
          </c:tx>
          <c:invertIfNegative val="0"/>
          <c:cat>
            <c:strRef>
              <c:f>'1-⑥汚水処理原価'!$C$48:$G$48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'1-⑥汚水処理原価'!$C$49:$G$49</c:f>
              <c:numCache>
                <c:formatCode>#,##0_);[Red]\(#,##0\)</c:formatCode>
                <c:ptCount val="5"/>
                <c:pt idx="0">
                  <c:v>32791</c:v>
                </c:pt>
                <c:pt idx="1">
                  <c:v>32999.800000000003</c:v>
                </c:pt>
                <c:pt idx="2">
                  <c:v>33413</c:v>
                </c:pt>
                <c:pt idx="3">
                  <c:v>32908.6</c:v>
                </c:pt>
                <c:pt idx="4">
                  <c:v>32670.6</c:v>
                </c:pt>
              </c:numCache>
            </c:numRef>
          </c:val>
        </c:ser>
        <c:ser>
          <c:idx val="1"/>
          <c:order val="1"/>
          <c:tx>
            <c:strRef>
              <c:f>'1-⑥汚水処理原価'!$A$53:$B$53</c:f>
              <c:strCache>
                <c:ptCount val="1"/>
                <c:pt idx="0">
                  <c:v>年間有収水量</c:v>
                </c:pt>
              </c:strCache>
            </c:strRef>
          </c:tx>
          <c:invertIfNegative val="0"/>
          <c:cat>
            <c:strRef>
              <c:f>'1-⑥汚水処理原価'!$C$48:$G$48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'1-⑥汚水処理原価'!$C$53:$G$53</c:f>
              <c:numCache>
                <c:formatCode>#,##0_);[Red]\(#,##0\)</c:formatCode>
                <c:ptCount val="5"/>
                <c:pt idx="0">
                  <c:v>47706</c:v>
                </c:pt>
                <c:pt idx="1">
                  <c:v>48437</c:v>
                </c:pt>
                <c:pt idx="2">
                  <c:v>47554</c:v>
                </c:pt>
                <c:pt idx="3">
                  <c:v>48106</c:v>
                </c:pt>
                <c:pt idx="4">
                  <c:v>47601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058240"/>
        <c:axId val="210064512"/>
      </c:barChart>
      <c:lineChart>
        <c:grouping val="standard"/>
        <c:varyColors val="0"/>
        <c:ser>
          <c:idx val="2"/>
          <c:order val="2"/>
          <c:tx>
            <c:strRef>
              <c:f>'1-⑥汚水処理原価'!$A$54:$B$54</c:f>
              <c:strCache>
                <c:ptCount val="1"/>
                <c:pt idx="0">
                  <c:v>汚水処理原価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'1-⑥汚水処理原価'!$C$48:$G$48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'1-⑥汚水処理原価'!$C$54:$G$54</c:f>
              <c:numCache>
                <c:formatCode>0.00_ </c:formatCode>
                <c:ptCount val="5"/>
                <c:pt idx="0">
                  <c:v>687.35588814824132</c:v>
                </c:pt>
                <c:pt idx="1">
                  <c:v>681.2932262526582</c:v>
                </c:pt>
                <c:pt idx="2">
                  <c:v>702.64279639988217</c:v>
                </c:pt>
                <c:pt idx="3">
                  <c:v>684.08514530412003</c:v>
                </c:pt>
                <c:pt idx="4">
                  <c:v>686.34272389235514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'1-⑥汚水処理原価'!$A$55:$B$55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'1-⑥汚水処理原価'!$C$48:$G$48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'1-⑥汚水処理原価'!$C$55:$G$55</c:f>
              <c:numCache>
                <c:formatCode>#,##0.00_);[Red]\(#,##0.00\)</c:formatCode>
                <c:ptCount val="5"/>
                <c:pt idx="0">
                  <c:v>289.60000000000002</c:v>
                </c:pt>
                <c:pt idx="1">
                  <c:v>293.27</c:v>
                </c:pt>
                <c:pt idx="2">
                  <c:v>300.52</c:v>
                </c:pt>
                <c:pt idx="3">
                  <c:v>296.14</c:v>
                </c:pt>
                <c:pt idx="4">
                  <c:v>283.17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76416"/>
        <c:axId val="210066432"/>
      </c:lineChart>
      <c:catAx>
        <c:axId val="210058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</c:spPr>
        <c:crossAx val="210064512"/>
        <c:crosses val="autoZero"/>
        <c:auto val="1"/>
        <c:lblAlgn val="ctr"/>
        <c:lblOffset val="100"/>
        <c:noMultiLvlLbl val="0"/>
      </c:catAx>
      <c:valAx>
        <c:axId val="210064512"/>
        <c:scaling>
          <c:orientation val="minMax"/>
          <c:max val="6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</a:t>
                </a:r>
                <a:r>
                  <a:rPr lang="en-US" altLang="ja-JP"/>
                  <a:t>/</a:t>
                </a:r>
                <a:r>
                  <a:rPr lang="ja-JP" altLang="en-US"/>
                  <a:t>㎥）</a:t>
                </a:r>
              </a:p>
            </c:rich>
          </c:tx>
          <c:layout>
            <c:manualLayout>
              <c:xMode val="edge"/>
              <c:yMode val="edge"/>
              <c:x val="0.10504871794871795"/>
              <c:y val="5.5490833333333336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210058240"/>
        <c:crosses val="autoZero"/>
        <c:crossBetween val="between"/>
        <c:majorUnit val="15000"/>
      </c:valAx>
      <c:valAx>
        <c:axId val="210066432"/>
        <c:scaling>
          <c:orientation val="minMax"/>
          <c:max val="800"/>
          <c:min val="200"/>
        </c:scaling>
        <c:delete val="0"/>
        <c:axPos val="r"/>
        <c:numFmt formatCode="0.00_ " sourceLinked="1"/>
        <c:majorTickMark val="out"/>
        <c:minorTickMark val="none"/>
        <c:tickLblPos val="nextTo"/>
        <c:crossAx val="210076416"/>
        <c:crosses val="max"/>
        <c:crossBetween val="between"/>
        <c:majorUnit val="150"/>
      </c:valAx>
      <c:catAx>
        <c:axId val="21007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006643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sz="1600"/>
              <a:t>企業債残高対事業規模比率</a:t>
            </a:r>
          </a:p>
        </c:rich>
      </c:tx>
      <c:layout>
        <c:manualLayout>
          <c:xMode val="edge"/>
          <c:yMode val="edge"/>
          <c:x val="0.24027716049382716"/>
          <c:y val="2.4279361777784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107538762377301"/>
          <c:y val="0.15099468912858122"/>
          <c:w val="0.73989237966774368"/>
          <c:h val="0.635433502678923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'1-④企業債残高対事業規模比率'!$A$49:$B$49</c:f>
              <c:strCache>
                <c:ptCount val="1"/>
                <c:pt idx="0">
                  <c:v>地方債－一般会計負担</c:v>
                </c:pt>
              </c:strCache>
            </c:strRef>
          </c:tx>
          <c:invertIfNegative val="0"/>
          <c:cat>
            <c:strRef>
              <c:f>'1-④企業債残高対事業規模比率'!$C$48:$G$48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'1-④企業債残高対事業規模比率'!$C$49:$G$49</c:f>
              <c:numCache>
                <c:formatCode>#,##0_);[Red]\(#,##0\)</c:formatCode>
                <c:ptCount val="5"/>
                <c:pt idx="0">
                  <c:v>170871</c:v>
                </c:pt>
                <c:pt idx="1">
                  <c:v>219014</c:v>
                </c:pt>
                <c:pt idx="2">
                  <c:v>207419</c:v>
                </c:pt>
                <c:pt idx="3">
                  <c:v>195544</c:v>
                </c:pt>
                <c:pt idx="4">
                  <c:v>180159</c:v>
                </c:pt>
              </c:numCache>
            </c:numRef>
          </c:val>
        </c:ser>
        <c:ser>
          <c:idx val="1"/>
          <c:order val="1"/>
          <c:tx>
            <c:strRef>
              <c:f>'1-④企業債残高対事業規模比率'!$A$52:$B$52</c:f>
              <c:strCache>
                <c:ptCount val="1"/>
                <c:pt idx="0">
                  <c:v>収益－工事収益－雨水</c:v>
                </c:pt>
              </c:strCache>
            </c:strRef>
          </c:tx>
          <c:invertIfNegative val="0"/>
          <c:cat>
            <c:strRef>
              <c:f>'1-④企業債残高対事業規模比率'!$C$48:$G$48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'1-④企業債残高対事業規模比率'!$C$52:$G$52</c:f>
              <c:numCache>
                <c:formatCode>#,##0_);[Red]\(#,##0\)</c:formatCode>
                <c:ptCount val="5"/>
                <c:pt idx="0">
                  <c:v>7807</c:v>
                </c:pt>
                <c:pt idx="1">
                  <c:v>7855</c:v>
                </c:pt>
                <c:pt idx="2">
                  <c:v>8123</c:v>
                </c:pt>
                <c:pt idx="3">
                  <c:v>8318</c:v>
                </c:pt>
                <c:pt idx="4">
                  <c:v>8331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104704"/>
        <c:axId val="210106624"/>
      </c:barChart>
      <c:lineChart>
        <c:grouping val="standard"/>
        <c:varyColors val="0"/>
        <c:ser>
          <c:idx val="2"/>
          <c:order val="2"/>
          <c:tx>
            <c:strRef>
              <c:f>'1-④企業債残高対事業規模比率'!$A$56:$B$56</c:f>
              <c:strCache>
                <c:ptCount val="1"/>
                <c:pt idx="0">
                  <c:v>企業債残対事業規模比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'1-④企業債残高対事業規模比率'!$C$48:$G$48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'1-④企業債残高対事業規模比率'!$C$56:$G$56</c:f>
              <c:numCache>
                <c:formatCode>#,##0.00_);[Red]\(#,##0.00\)</c:formatCode>
                <c:ptCount val="5"/>
                <c:pt idx="0">
                  <c:v>2188.6896375048036</c:v>
                </c:pt>
                <c:pt idx="1">
                  <c:v>2788.2113303628262</c:v>
                </c:pt>
                <c:pt idx="2">
                  <c:v>2553.4777791456358</c:v>
                </c:pt>
                <c:pt idx="3">
                  <c:v>2350.8535705698487</c:v>
                </c:pt>
                <c:pt idx="4">
                  <c:v>2162.5135037810587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'1-④企業債残高対事業規模比率'!$A$57:$B$57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'1-④企業債残高対事業規模比率'!$C$48:$G$48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'1-④企業債残高対事業規模比率'!$C$57:$G$57</c:f>
              <c:numCache>
                <c:formatCode>#,##0.00_);[Red]\(#,##0.00\)</c:formatCode>
                <c:ptCount val="5"/>
                <c:pt idx="0">
                  <c:v>1197.82</c:v>
                </c:pt>
                <c:pt idx="1">
                  <c:v>1126.77</c:v>
                </c:pt>
                <c:pt idx="2">
                  <c:v>1044.8</c:v>
                </c:pt>
                <c:pt idx="3">
                  <c:v>1081.8</c:v>
                </c:pt>
                <c:pt idx="4">
                  <c:v>974.93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126720"/>
        <c:axId val="210125184"/>
      </c:lineChart>
      <c:catAx>
        <c:axId val="210104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</c:spPr>
        <c:crossAx val="210106624"/>
        <c:crosses val="autoZero"/>
        <c:auto val="1"/>
        <c:lblAlgn val="ctr"/>
        <c:lblOffset val="100"/>
        <c:noMultiLvlLbl val="0"/>
      </c:catAx>
      <c:valAx>
        <c:axId val="210106624"/>
        <c:scaling>
          <c:orientation val="minMax"/>
          <c:max val="25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（千円）</a:t>
                </a:r>
              </a:p>
            </c:rich>
          </c:tx>
          <c:layout>
            <c:manualLayout>
              <c:xMode val="edge"/>
              <c:yMode val="edge"/>
              <c:x val="0.11119364911752513"/>
              <c:y val="5.9867061618234477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210104704"/>
        <c:crosses val="autoZero"/>
        <c:crossBetween val="between"/>
        <c:majorUnit val="50000"/>
      </c:valAx>
      <c:valAx>
        <c:axId val="210125184"/>
        <c:scaling>
          <c:orientation val="minMax"/>
          <c:max val="3200"/>
          <c:min val="70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210126720"/>
        <c:crosses val="max"/>
        <c:crossBetween val="between"/>
        <c:majorUnit val="500"/>
      </c:valAx>
      <c:catAx>
        <c:axId val="210126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0125184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収益的収支比率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206108592097443"/>
          <c:y val="0.14186958186514659"/>
          <c:w val="0.77659879279974897"/>
          <c:h val="0.68770814295382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'1-①収益的収支比率'!$A$49:$B$49</c:f>
              <c:strCache>
                <c:ptCount val="1"/>
                <c:pt idx="0">
                  <c:v>総収益</c:v>
                </c:pt>
              </c:strCache>
            </c:strRef>
          </c:tx>
          <c:invertIfNegative val="0"/>
          <c:cat>
            <c:strRef>
              <c:f>'1-①収益的収支比率'!$C$48:$G$48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'1-①収益的収支比率'!$C$49:$G$49</c:f>
              <c:numCache>
                <c:formatCode>#,##0_);[Red]\(#,##0\)</c:formatCode>
                <c:ptCount val="5"/>
                <c:pt idx="0">
                  <c:v>54989</c:v>
                </c:pt>
                <c:pt idx="1">
                  <c:v>54506</c:v>
                </c:pt>
                <c:pt idx="2">
                  <c:v>54206</c:v>
                </c:pt>
                <c:pt idx="3">
                  <c:v>52716</c:v>
                </c:pt>
                <c:pt idx="4">
                  <c:v>51756</c:v>
                </c:pt>
              </c:numCache>
            </c:numRef>
          </c:val>
        </c:ser>
        <c:ser>
          <c:idx val="1"/>
          <c:order val="1"/>
          <c:tx>
            <c:strRef>
              <c:f>'1-①収益的収支比率'!$A$52:$B$52</c:f>
              <c:strCache>
                <c:ptCount val="1"/>
                <c:pt idx="0">
                  <c:v>総費用+償還金</c:v>
                </c:pt>
              </c:strCache>
            </c:strRef>
          </c:tx>
          <c:invertIfNegative val="0"/>
          <c:cat>
            <c:strRef>
              <c:f>'1-①収益的収支比率'!$C$48:$G$48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'1-①収益的収支比率'!$C$52:$G$52</c:f>
              <c:numCache>
                <c:formatCode>#,##0_);[Red]\(#,##0\)</c:formatCode>
                <c:ptCount val="5"/>
                <c:pt idx="0">
                  <c:v>69537</c:v>
                </c:pt>
                <c:pt idx="1">
                  <c:v>69381</c:v>
                </c:pt>
                <c:pt idx="2">
                  <c:v>69416</c:v>
                </c:pt>
                <c:pt idx="3">
                  <c:v>67750</c:v>
                </c:pt>
                <c:pt idx="4">
                  <c:v>67142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162432"/>
        <c:axId val="210164352"/>
      </c:barChart>
      <c:lineChart>
        <c:grouping val="standard"/>
        <c:varyColors val="0"/>
        <c:ser>
          <c:idx val="2"/>
          <c:order val="2"/>
          <c:tx>
            <c:strRef>
              <c:f>'1-①収益的収支比率'!$A$57:$B$57</c:f>
              <c:strCache>
                <c:ptCount val="1"/>
                <c:pt idx="0">
                  <c:v>収益的収支比率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'1-①収益的収支比率'!$C$48:$G$48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'1-①収益的収支比率'!$C$57:$G$57</c:f>
              <c:numCache>
                <c:formatCode>#,##0.00_);[Red]\(#,##0.00\)</c:formatCode>
                <c:ptCount val="5"/>
                <c:pt idx="0">
                  <c:v>79.07876382357594</c:v>
                </c:pt>
                <c:pt idx="1">
                  <c:v>78.560412793127796</c:v>
                </c:pt>
                <c:pt idx="2">
                  <c:v>78.088625100841298</c:v>
                </c:pt>
                <c:pt idx="3">
                  <c:v>77.809594095940966</c:v>
                </c:pt>
                <c:pt idx="4">
                  <c:v>77.084388311340149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184448"/>
        <c:axId val="210182912"/>
      </c:lineChart>
      <c:catAx>
        <c:axId val="210162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</c:spPr>
        <c:crossAx val="210164352"/>
        <c:crosses val="autoZero"/>
        <c:auto val="1"/>
        <c:lblAlgn val="ctr"/>
        <c:lblOffset val="100"/>
        <c:noMultiLvlLbl val="0"/>
      </c:catAx>
      <c:valAx>
        <c:axId val="210164352"/>
        <c:scaling>
          <c:orientation val="minMax"/>
          <c:max val="80000"/>
          <c:min val="4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3052200854700854"/>
              <c:y val="6.439953762224866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210162432"/>
        <c:crosses val="autoZero"/>
        <c:crossBetween val="between"/>
        <c:majorUnit val="10000"/>
      </c:valAx>
      <c:valAx>
        <c:axId val="210182912"/>
        <c:scaling>
          <c:orientation val="minMax"/>
          <c:max val="85"/>
          <c:min val="75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210184448"/>
        <c:crosses val="max"/>
        <c:crossBetween val="between"/>
        <c:majorUnit val="5"/>
      </c:valAx>
      <c:catAx>
        <c:axId val="210184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018291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管渠改善率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'2-③管渠改善率'!$A$49:$B$49</c:f>
              <c:strCache>
                <c:ptCount val="1"/>
                <c:pt idx="0">
                  <c:v>更新管路延長</c:v>
                </c:pt>
              </c:strCache>
            </c:strRef>
          </c:tx>
          <c:invertIfNegative val="0"/>
          <c:cat>
            <c:strRef>
              <c:f>'2-③管渠改善率'!$C$48:$G$48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'2-③管渠改善率'!$C$49:$G$49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'2-③管渠改善率'!$A$53:$B$53</c:f>
              <c:strCache>
                <c:ptCount val="1"/>
                <c:pt idx="0">
                  <c:v>管路延長</c:v>
                </c:pt>
              </c:strCache>
            </c:strRef>
          </c:tx>
          <c:invertIfNegative val="0"/>
          <c:cat>
            <c:strRef>
              <c:f>'2-③管渠改善率'!$C$48:$G$48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'2-③管渠改善率'!$C$53:$G$53</c:f>
              <c:numCache>
                <c:formatCode>#,##0_);[Red]\(#,##0\)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229120"/>
        <c:axId val="210305024"/>
      </c:barChart>
      <c:lineChart>
        <c:grouping val="standard"/>
        <c:varyColors val="0"/>
        <c:ser>
          <c:idx val="2"/>
          <c:order val="2"/>
          <c:tx>
            <c:strRef>
              <c:f>'2-③管渠改善率'!$A$57:$B$57</c:f>
              <c:strCache>
                <c:ptCount val="1"/>
                <c:pt idx="0">
                  <c:v>管路更新率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'2-③管渠改善率'!$C$48:$G$48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'2-③管渠改善率'!$C$57:$G$57</c:f>
              <c:numCache>
                <c:formatCode>#,##0.00_);[Red]\(#,##0.00\)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'2-③管渠改善率'!$A$58:$B$58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'2-③管渠改善率'!$C$48:$G$48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'2-③管渠改善率'!$C$58:$G$58</c:f>
              <c:numCache>
                <c:formatCode>#,##0.00_);[Red]\(#,##0.00\)</c:formatCode>
                <c:ptCount val="5"/>
                <c:pt idx="0">
                  <c:v>0.04</c:v>
                </c:pt>
                <c:pt idx="1">
                  <c:v>0.03</c:v>
                </c:pt>
                <c:pt idx="2">
                  <c:v>0.02</c:v>
                </c:pt>
                <c:pt idx="3">
                  <c:v>0.01</c:v>
                </c:pt>
                <c:pt idx="4">
                  <c:v>2.0499999999999998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08480"/>
        <c:axId val="210306944"/>
      </c:lineChart>
      <c:catAx>
        <c:axId val="210229120"/>
        <c:scaling>
          <c:orientation val="minMax"/>
        </c:scaling>
        <c:delete val="0"/>
        <c:axPos val="b"/>
        <c:majorTickMark val="none"/>
        <c:minorTickMark val="none"/>
        <c:tickLblPos val="nextTo"/>
        <c:crossAx val="210305024"/>
        <c:crosses val="autoZero"/>
        <c:auto val="1"/>
        <c:lblAlgn val="ctr"/>
        <c:lblOffset val="100"/>
        <c:noMultiLvlLbl val="0"/>
      </c:catAx>
      <c:valAx>
        <c:axId val="210305024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</a:t>
                </a:r>
                <a:r>
                  <a:rPr lang="en-US" altLang="ja-JP"/>
                  <a:t>km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1336158009557129"/>
              <c:y val="3.436863495511337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210229120"/>
        <c:crosses val="autoZero"/>
        <c:crossBetween val="between"/>
        <c:majorUnit val="10"/>
      </c:valAx>
      <c:valAx>
        <c:axId val="210306944"/>
        <c:scaling>
          <c:orientation val="minMax"/>
          <c:max val="3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210308480"/>
        <c:crosses val="max"/>
        <c:crossBetween val="between"/>
        <c:majorUnit val="1"/>
      </c:valAx>
      <c:catAx>
        <c:axId val="210308480"/>
        <c:scaling>
          <c:orientation val="minMax"/>
        </c:scaling>
        <c:delete val="1"/>
        <c:axPos val="b"/>
        <c:majorTickMark val="out"/>
        <c:minorTickMark val="none"/>
        <c:tickLblPos val="nextTo"/>
        <c:crossAx val="210306944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600075</xdr:colOff>
      <xdr:row>22</xdr:row>
      <xdr:rowOff>95251</xdr:rowOff>
    </xdr:to>
    <xdr:cxnSp macro="">
      <xdr:nvCxnSpPr>
        <xdr:cNvPr id="2" name="直線コネクタ 1"/>
        <xdr:cNvCxnSpPr/>
      </xdr:nvCxnSpPr>
      <xdr:spPr>
        <a:xfrm flipV="1">
          <a:off x="114300" y="5429250"/>
          <a:ext cx="8029575" cy="1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76200</xdr:rowOff>
    </xdr:from>
    <xdr:to>
      <xdr:col>11</xdr:col>
      <xdr:colOff>628650</xdr:colOff>
      <xdr:row>21</xdr:row>
      <xdr:rowOff>123826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85724</xdr:colOff>
      <xdr:row>23</xdr:row>
      <xdr:rowOff>47625</xdr:rowOff>
    </xdr:from>
    <xdr:to>
      <xdr:col>11</xdr:col>
      <xdr:colOff>619125</xdr:colOff>
      <xdr:row>44</xdr:row>
      <xdr:rowOff>133350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66675</xdr:colOff>
      <xdr:row>7</xdr:row>
      <xdr:rowOff>57150</xdr:rowOff>
    </xdr:from>
    <xdr:to>
      <xdr:col>24</xdr:col>
      <xdr:colOff>617095</xdr:colOff>
      <xdr:row>37</xdr:row>
      <xdr:rowOff>133350</xdr:rowOff>
    </xdr:to>
    <xdr:graphicFrame macro="">
      <xdr:nvGraphicFramePr>
        <xdr:cNvPr id="6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0.89211</cdr:x>
      <cdr:y>0.02702</cdr:y>
    </cdr:from>
    <cdr:to>
      <cdr:x>0.97895</cdr:x>
      <cdr:y>0.0742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241668" y="156450"/>
          <a:ext cx="704924" cy="27323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523875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4238625"/>
          <a:ext cx="7953375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76199</xdr:colOff>
      <xdr:row>0</xdr:row>
      <xdr:rowOff>64889</xdr:rowOff>
    </xdr:from>
    <xdr:to>
      <xdr:col>11</xdr:col>
      <xdr:colOff>638175</xdr:colOff>
      <xdr:row>21</xdr:row>
      <xdr:rowOff>123825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76201</xdr:colOff>
      <xdr:row>23</xdr:row>
      <xdr:rowOff>66675</xdr:rowOff>
    </xdr:from>
    <xdr:to>
      <xdr:col>11</xdr:col>
      <xdr:colOff>628651</xdr:colOff>
      <xdr:row>44</xdr:row>
      <xdr:rowOff>114300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76200</xdr:colOff>
      <xdr:row>7</xdr:row>
      <xdr:rowOff>57150</xdr:rowOff>
    </xdr:from>
    <xdr:to>
      <xdr:col>24</xdr:col>
      <xdr:colOff>626620</xdr:colOff>
      <xdr:row>37</xdr:row>
      <xdr:rowOff>142875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0.89834</cdr:x>
      <cdr:y>0.03576</cdr:y>
    </cdr:from>
    <cdr:to>
      <cdr:x>0.98518</cdr:x>
      <cdr:y>0.07225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292241" y="207447"/>
          <a:ext cx="704924" cy="21165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590550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4286250"/>
          <a:ext cx="8020050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76200</xdr:rowOff>
    </xdr:from>
    <xdr:to>
      <xdr:col>11</xdr:col>
      <xdr:colOff>628650</xdr:colOff>
      <xdr:row>21</xdr:row>
      <xdr:rowOff>133349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23</xdr:row>
      <xdr:rowOff>47625</xdr:rowOff>
    </xdr:from>
    <xdr:to>
      <xdr:col>11</xdr:col>
      <xdr:colOff>619125</xdr:colOff>
      <xdr:row>44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76200</xdr:colOff>
      <xdr:row>7</xdr:row>
      <xdr:rowOff>66676</xdr:rowOff>
    </xdr:from>
    <xdr:to>
      <xdr:col>24</xdr:col>
      <xdr:colOff>617095</xdr:colOff>
      <xdr:row>37</xdr:row>
      <xdr:rowOff>142876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0.90258</cdr:x>
      <cdr:y>0.02336</cdr:y>
    </cdr:from>
    <cdr:to>
      <cdr:x>0.98942</cdr:x>
      <cdr:y>0.0689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318085" y="135284"/>
          <a:ext cx="704097" cy="26370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581025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4667250"/>
          <a:ext cx="8010525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76199</xdr:colOff>
      <xdr:row>0</xdr:row>
      <xdr:rowOff>64889</xdr:rowOff>
    </xdr:from>
    <xdr:to>
      <xdr:col>11</xdr:col>
      <xdr:colOff>628650</xdr:colOff>
      <xdr:row>21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23</xdr:row>
      <xdr:rowOff>57150</xdr:rowOff>
    </xdr:from>
    <xdr:to>
      <xdr:col>11</xdr:col>
      <xdr:colOff>619125</xdr:colOff>
      <xdr:row>44</xdr:row>
      <xdr:rowOff>133350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57150</xdr:colOff>
      <xdr:row>7</xdr:row>
      <xdr:rowOff>57150</xdr:rowOff>
    </xdr:from>
    <xdr:to>
      <xdr:col>24</xdr:col>
      <xdr:colOff>578995</xdr:colOff>
      <xdr:row>37</xdr:row>
      <xdr:rowOff>142875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0.90668</cdr:x>
      <cdr:y>0.02014</cdr:y>
    </cdr:from>
    <cdr:to>
      <cdr:x>0.99352</cdr:x>
      <cdr:y>0.07021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334079" y="116842"/>
          <a:ext cx="702442" cy="29044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（円）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100" b="1">
            <a:solidFill>
              <a:sysClr val="windowText" lastClr="000000"/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561975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3524250"/>
          <a:ext cx="7991475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64889</xdr:rowOff>
    </xdr:from>
    <xdr:to>
      <xdr:col>11</xdr:col>
      <xdr:colOff>628650</xdr:colOff>
      <xdr:row>21</xdr:row>
      <xdr:rowOff>123825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76201</xdr:colOff>
      <xdr:row>23</xdr:row>
      <xdr:rowOff>57150</xdr:rowOff>
    </xdr:from>
    <xdr:to>
      <xdr:col>11</xdr:col>
      <xdr:colOff>619125</xdr:colOff>
      <xdr:row>44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76200</xdr:colOff>
      <xdr:row>7</xdr:row>
      <xdr:rowOff>47625</xdr:rowOff>
    </xdr:from>
    <xdr:to>
      <xdr:col>24</xdr:col>
      <xdr:colOff>628650</xdr:colOff>
      <xdr:row>37</xdr:row>
      <xdr:rowOff>145676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0.90385</cdr:x>
      <cdr:y>0.03041</cdr:y>
    </cdr:from>
    <cdr:to>
      <cdr:x>0.99068</cdr:x>
      <cdr:y>0.06882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317796" y="176759"/>
          <a:ext cx="702997" cy="22329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590550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4238625"/>
          <a:ext cx="8020050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64889</xdr:rowOff>
    </xdr:from>
    <xdr:to>
      <xdr:col>11</xdr:col>
      <xdr:colOff>628650</xdr:colOff>
      <xdr:row>21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23</xdr:row>
      <xdr:rowOff>57150</xdr:rowOff>
    </xdr:from>
    <xdr:to>
      <xdr:col>11</xdr:col>
      <xdr:colOff>628650</xdr:colOff>
      <xdr:row>44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66675</xdr:colOff>
      <xdr:row>7</xdr:row>
      <xdr:rowOff>57150</xdr:rowOff>
    </xdr:from>
    <xdr:to>
      <xdr:col>24</xdr:col>
      <xdr:colOff>607570</xdr:colOff>
      <xdr:row>37</xdr:row>
      <xdr:rowOff>142875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0.89497</cdr:x>
      <cdr:y>0.03022</cdr:y>
    </cdr:from>
    <cdr:to>
      <cdr:x>0.98206</cdr:x>
      <cdr:y>0.08043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6068358" y="129241"/>
          <a:ext cx="590504" cy="21475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486833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4286250"/>
          <a:ext cx="7935383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76200</xdr:rowOff>
    </xdr:from>
    <xdr:to>
      <xdr:col>11</xdr:col>
      <xdr:colOff>628650</xdr:colOff>
      <xdr:row>21</xdr:row>
      <xdr:rowOff>133350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66676</xdr:colOff>
      <xdr:row>23</xdr:row>
      <xdr:rowOff>47626</xdr:rowOff>
    </xdr:from>
    <xdr:to>
      <xdr:col>11</xdr:col>
      <xdr:colOff>638176</xdr:colOff>
      <xdr:row>44</xdr:row>
      <xdr:rowOff>133350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47625</xdr:colOff>
      <xdr:row>7</xdr:row>
      <xdr:rowOff>47625</xdr:rowOff>
    </xdr:from>
    <xdr:to>
      <xdr:col>24</xdr:col>
      <xdr:colOff>628650</xdr:colOff>
      <xdr:row>37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0.91364</cdr:x>
      <cdr:y>0.02189</cdr:y>
    </cdr:from>
    <cdr:to>
      <cdr:x>0.99509</cdr:x>
      <cdr:y>0.05811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423150" y="127000"/>
          <a:ext cx="661775" cy="21008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50" b="1">
              <a:solidFill>
                <a:sysClr val="windowText" lastClr="000000"/>
              </a:solidFill>
            </a:rPr>
            <a:t>（％）</a:t>
          </a:r>
          <a:r>
            <a:rPr lang="en-US" altLang="ja-JP" sz="105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41021</xdr:colOff>
      <xdr:row>3</xdr:row>
      <xdr:rowOff>40821</xdr:rowOff>
    </xdr:from>
    <xdr:to>
      <xdr:col>23</xdr:col>
      <xdr:colOff>646340</xdr:colOff>
      <xdr:row>24</xdr:row>
      <xdr:rowOff>122464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40822</xdr:colOff>
      <xdr:row>25</xdr:row>
      <xdr:rowOff>37307</xdr:rowOff>
    </xdr:from>
    <xdr:to>
      <xdr:col>19</xdr:col>
      <xdr:colOff>653143</xdr:colOff>
      <xdr:row>46</xdr:row>
      <xdr:rowOff>129267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47625</xdr:colOff>
      <xdr:row>25</xdr:row>
      <xdr:rowOff>42230</xdr:rowOff>
    </xdr:from>
    <xdr:to>
      <xdr:col>11</xdr:col>
      <xdr:colOff>653143</xdr:colOff>
      <xdr:row>46</xdr:row>
      <xdr:rowOff>129268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47625</xdr:colOff>
      <xdr:row>3</xdr:row>
      <xdr:rowOff>47626</xdr:rowOff>
    </xdr:from>
    <xdr:to>
      <xdr:col>31</xdr:col>
      <xdr:colOff>639536</xdr:colOff>
      <xdr:row>24</xdr:row>
      <xdr:rowOff>136071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35102</xdr:colOff>
      <xdr:row>3</xdr:row>
      <xdr:rowOff>31571</xdr:rowOff>
    </xdr:from>
    <xdr:to>
      <xdr:col>15</xdr:col>
      <xdr:colOff>646339</xdr:colOff>
      <xdr:row>24</xdr:row>
      <xdr:rowOff>115659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55411</xdr:colOff>
      <xdr:row>3</xdr:row>
      <xdr:rowOff>39107</xdr:rowOff>
    </xdr:from>
    <xdr:to>
      <xdr:col>7</xdr:col>
      <xdr:colOff>639536</xdr:colOff>
      <xdr:row>24</xdr:row>
      <xdr:rowOff>122464</xdr:rowOff>
    </xdr:to>
    <xdr:graphicFrame macro="">
      <xdr:nvGraphicFramePr>
        <xdr:cNvPr id="1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19843</xdr:colOff>
      <xdr:row>25</xdr:row>
      <xdr:rowOff>47625</xdr:rowOff>
    </xdr:from>
    <xdr:to>
      <xdr:col>27</xdr:col>
      <xdr:colOff>654843</xdr:colOff>
      <xdr:row>46</xdr:row>
      <xdr:rowOff>130970</xdr:rowOff>
    </xdr:to>
    <xdr:graphicFrame macro="">
      <xdr:nvGraphicFramePr>
        <xdr:cNvPr id="13" name="グラフ 1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0.83948</cdr:x>
      <cdr:y>0.05029</cdr:y>
    </cdr:from>
    <cdr:to>
      <cdr:x>0.96099</cdr:x>
      <cdr:y>0.10877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079875" y="184150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0.86175</cdr:x>
      <cdr:y>0.03417</cdr:y>
    </cdr:from>
    <cdr:to>
      <cdr:x>0.98326</cdr:x>
      <cdr:y>0.09265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693315" y="122757"/>
          <a:ext cx="661775" cy="21008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50" b="1">
              <a:solidFill>
                <a:sysClr val="windowText" lastClr="000000"/>
              </a:solidFill>
            </a:rPr>
            <a:t>（％）</a:t>
          </a:r>
          <a:r>
            <a:rPr lang="en-US" altLang="ja-JP" sz="105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0.85964</cdr:x>
      <cdr:y>0.03462</cdr:y>
    </cdr:from>
    <cdr:to>
      <cdr:x>0.98115</cdr:x>
      <cdr:y>0.0931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675961" y="124215"/>
          <a:ext cx="660948" cy="20979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50" b="1">
              <a:solidFill>
                <a:sysClr val="windowText" lastClr="000000"/>
              </a:solidFill>
            </a:rPr>
            <a:t>（％）</a:t>
          </a:r>
          <a:r>
            <a:rPr lang="en-US" altLang="ja-JP" sz="105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0.83351</cdr:x>
      <cdr:y>0.03891</cdr:y>
    </cdr:from>
    <cdr:to>
      <cdr:x>0.95502</cdr:x>
      <cdr:y>0.09738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522526" y="139652"/>
          <a:ext cx="659295" cy="20984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（円）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0.84662</cdr:x>
      <cdr:y>0.05405</cdr:y>
    </cdr:from>
    <cdr:to>
      <cdr:x>0.96813</cdr:x>
      <cdr:y>0.11253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609967" y="193733"/>
          <a:ext cx="661644" cy="2096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0.84114</cdr:x>
      <cdr:y>0.05571</cdr:y>
    </cdr:from>
    <cdr:to>
      <cdr:x>0.96266</cdr:x>
      <cdr:y>0.11419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087963" y="203972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1050" b="1">
              <a:solidFill>
                <a:sysClr val="windowText" lastClr="000000"/>
              </a:solidFill>
            </a:rPr>
            <a:t>（％）</a:t>
          </a:r>
          <a:r>
            <a:rPr lang="en-US" altLang="ja-JP" sz="105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0.86052</cdr:x>
      <cdr:y>0.04075</cdr:y>
    </cdr:from>
    <cdr:to>
      <cdr:x>0.98153</cdr:x>
      <cdr:y>0.09937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706144" y="146049"/>
          <a:ext cx="661775" cy="21008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50" b="1">
              <a:solidFill>
                <a:sysClr val="windowText" lastClr="000000"/>
              </a:solidFill>
            </a:rPr>
            <a:t>（％）</a:t>
          </a:r>
          <a:r>
            <a:rPr lang="en-US" altLang="ja-JP" sz="105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8"/>
  <sheetViews>
    <sheetView view="pageBreakPreview" zoomScaleNormal="100" zoomScaleSheetLayoutView="100" workbookViewId="0">
      <selection activeCell="F32" sqref="F32:G35"/>
    </sheetView>
  </sheetViews>
  <sheetFormatPr defaultRowHeight="13.5"/>
  <cols>
    <col min="1" max="1" width="3.125" customWidth="1"/>
    <col min="2" max="2" width="4.375" customWidth="1"/>
    <col min="3" max="3" width="20" customWidth="1"/>
    <col min="4" max="4" width="5" customWidth="1"/>
    <col min="5" max="5" width="25" customWidth="1"/>
    <col min="6" max="6" width="26.375" customWidth="1"/>
    <col min="7" max="7" width="10.625" customWidth="1"/>
    <col min="8" max="8" width="1.25" customWidth="1"/>
    <col min="9" max="9" width="9" customWidth="1"/>
  </cols>
  <sheetData>
    <row r="1" spans="2:15" ht="22.5" customHeight="1" thickBot="1">
      <c r="B1" s="1" t="s">
        <v>25</v>
      </c>
      <c r="C1" s="1"/>
      <c r="D1" s="1"/>
      <c r="E1" s="1"/>
      <c r="F1" s="4" t="s">
        <v>41</v>
      </c>
      <c r="G1" s="2"/>
      <c r="H1" s="2"/>
    </row>
    <row r="2" spans="2:15" ht="15" customHeight="1" thickTop="1" thickBot="1">
      <c r="B2" s="1"/>
      <c r="C2" s="1"/>
      <c r="D2" s="3"/>
      <c r="E2" s="2"/>
      <c r="F2" s="2"/>
      <c r="G2" s="2"/>
      <c r="H2" s="2"/>
    </row>
    <row r="3" spans="2:15" ht="13.5" customHeight="1" thickBot="1">
      <c r="B3" s="8"/>
      <c r="C3" s="9"/>
      <c r="D3" s="9"/>
      <c r="E3" s="9"/>
      <c r="F3" s="115" t="s">
        <v>11</v>
      </c>
      <c r="G3" s="116"/>
      <c r="H3" s="81"/>
      <c r="I3" s="117" t="s">
        <v>38</v>
      </c>
      <c r="J3" s="117"/>
      <c r="K3" s="117"/>
      <c r="L3" s="117"/>
      <c r="M3" s="117"/>
      <c r="N3" s="117"/>
      <c r="O3" s="118"/>
    </row>
    <row r="4" spans="2:15" ht="3.75" customHeight="1" thickTop="1">
      <c r="B4" s="10"/>
      <c r="C4" s="82"/>
      <c r="D4" s="119" t="s">
        <v>105</v>
      </c>
      <c r="E4" s="121" t="s">
        <v>0</v>
      </c>
      <c r="F4" s="123" t="s">
        <v>12</v>
      </c>
      <c r="G4" s="124"/>
      <c r="H4" s="83"/>
      <c r="I4" s="74"/>
      <c r="J4" s="74"/>
      <c r="K4" s="74"/>
      <c r="L4" s="74"/>
      <c r="M4" s="74"/>
      <c r="N4" s="5"/>
      <c r="O4" s="11"/>
    </row>
    <row r="5" spans="2:15" ht="15" customHeight="1">
      <c r="B5" s="12" t="s">
        <v>106</v>
      </c>
      <c r="C5" s="77" t="s">
        <v>26</v>
      </c>
      <c r="D5" s="120"/>
      <c r="E5" s="122"/>
      <c r="F5" s="125"/>
      <c r="G5" s="126"/>
      <c r="H5" s="83"/>
      <c r="I5" s="5"/>
      <c r="J5" s="129" t="s">
        <v>28</v>
      </c>
      <c r="K5" s="129"/>
      <c r="L5" s="129"/>
      <c r="M5" s="130" t="s">
        <v>107</v>
      </c>
      <c r="N5" s="130">
        <v>100</v>
      </c>
      <c r="O5" s="11"/>
    </row>
    <row r="6" spans="2:15" ht="15" customHeight="1">
      <c r="B6" s="12"/>
      <c r="C6" s="77"/>
      <c r="D6" s="120"/>
      <c r="E6" s="122"/>
      <c r="F6" s="125"/>
      <c r="G6" s="126"/>
      <c r="H6" s="83"/>
      <c r="I6" s="5"/>
      <c r="J6" s="130" t="s">
        <v>29</v>
      </c>
      <c r="K6" s="130"/>
      <c r="L6" s="130"/>
      <c r="M6" s="130"/>
      <c r="N6" s="130"/>
      <c r="O6" s="11"/>
    </row>
    <row r="7" spans="2:15" ht="3.75" customHeight="1">
      <c r="B7" s="12"/>
      <c r="C7" s="77"/>
      <c r="D7" s="120"/>
      <c r="E7" s="122"/>
      <c r="F7" s="127"/>
      <c r="G7" s="128"/>
      <c r="H7" s="83"/>
      <c r="I7" s="74"/>
      <c r="J7" s="74"/>
      <c r="K7" s="74"/>
      <c r="L7" s="74"/>
      <c r="M7" s="74"/>
      <c r="N7" s="5"/>
      <c r="O7" s="11"/>
    </row>
    <row r="8" spans="2:15" ht="3.75" customHeight="1">
      <c r="B8" s="12"/>
      <c r="C8" s="77"/>
      <c r="D8" s="133" t="s">
        <v>108</v>
      </c>
      <c r="E8" s="135" t="s">
        <v>1</v>
      </c>
      <c r="F8" s="137" t="s">
        <v>13</v>
      </c>
      <c r="G8" s="138"/>
      <c r="H8" s="141"/>
      <c r="I8" s="142"/>
      <c r="J8" s="142"/>
      <c r="K8" s="142"/>
      <c r="L8" s="142"/>
      <c r="M8" s="142"/>
      <c r="N8" s="142"/>
      <c r="O8" s="143"/>
    </row>
    <row r="9" spans="2:15" ht="15" customHeight="1">
      <c r="B9" s="10"/>
      <c r="C9" s="77"/>
      <c r="D9" s="120"/>
      <c r="E9" s="122"/>
      <c r="F9" s="139"/>
      <c r="G9" s="140"/>
      <c r="H9" s="144"/>
      <c r="I9" s="145"/>
      <c r="J9" s="145"/>
      <c r="K9" s="145"/>
      <c r="L9" s="145"/>
      <c r="M9" s="145"/>
      <c r="N9" s="145"/>
      <c r="O9" s="146"/>
    </row>
    <row r="10" spans="2:15" ht="15" customHeight="1">
      <c r="B10" s="10"/>
      <c r="C10" s="77"/>
      <c r="D10" s="120"/>
      <c r="E10" s="122"/>
      <c r="F10" s="139"/>
      <c r="G10" s="140"/>
      <c r="H10" s="144"/>
      <c r="I10" s="145"/>
      <c r="J10" s="145"/>
      <c r="K10" s="145"/>
      <c r="L10" s="145"/>
      <c r="M10" s="145"/>
      <c r="N10" s="145"/>
      <c r="O10" s="146"/>
    </row>
    <row r="11" spans="2:15" ht="3.75" customHeight="1">
      <c r="B11" s="10"/>
      <c r="C11" s="77"/>
      <c r="D11" s="134"/>
      <c r="E11" s="136"/>
      <c r="F11" s="139"/>
      <c r="G11" s="140"/>
      <c r="H11" s="147"/>
      <c r="I11" s="148"/>
      <c r="J11" s="148"/>
      <c r="K11" s="148"/>
      <c r="L11" s="148"/>
      <c r="M11" s="148"/>
      <c r="N11" s="148"/>
      <c r="O11" s="149"/>
    </row>
    <row r="12" spans="2:15" ht="3.75" customHeight="1">
      <c r="B12" s="10"/>
      <c r="C12" s="77"/>
      <c r="D12" s="120" t="s">
        <v>109</v>
      </c>
      <c r="E12" s="122" t="s">
        <v>2</v>
      </c>
      <c r="F12" s="137" t="s">
        <v>14</v>
      </c>
      <c r="G12" s="138"/>
      <c r="H12" s="141"/>
      <c r="I12" s="142"/>
      <c r="J12" s="142"/>
      <c r="K12" s="142"/>
      <c r="L12" s="142"/>
      <c r="M12" s="142"/>
      <c r="N12" s="142"/>
      <c r="O12" s="143"/>
    </row>
    <row r="13" spans="2:15" ht="15" customHeight="1">
      <c r="B13" s="10"/>
      <c r="C13" s="77"/>
      <c r="D13" s="120"/>
      <c r="E13" s="122"/>
      <c r="F13" s="139"/>
      <c r="G13" s="140"/>
      <c r="H13" s="144"/>
      <c r="I13" s="145"/>
      <c r="J13" s="145"/>
      <c r="K13" s="145"/>
      <c r="L13" s="145"/>
      <c r="M13" s="145"/>
      <c r="N13" s="145"/>
      <c r="O13" s="146"/>
    </row>
    <row r="14" spans="2:15" ht="15" customHeight="1">
      <c r="B14" s="10"/>
      <c r="C14" s="77"/>
      <c r="D14" s="120"/>
      <c r="E14" s="122"/>
      <c r="F14" s="139"/>
      <c r="G14" s="140"/>
      <c r="H14" s="144"/>
      <c r="I14" s="145"/>
      <c r="J14" s="145"/>
      <c r="K14" s="145"/>
      <c r="L14" s="145"/>
      <c r="M14" s="145"/>
      <c r="N14" s="145"/>
      <c r="O14" s="146"/>
    </row>
    <row r="15" spans="2:15" ht="3.75" customHeight="1">
      <c r="B15" s="10"/>
      <c r="C15" s="77"/>
      <c r="D15" s="120"/>
      <c r="E15" s="122"/>
      <c r="F15" s="150"/>
      <c r="G15" s="151"/>
      <c r="H15" s="147"/>
      <c r="I15" s="148"/>
      <c r="J15" s="148"/>
      <c r="K15" s="148"/>
      <c r="L15" s="148"/>
      <c r="M15" s="148"/>
      <c r="N15" s="148"/>
      <c r="O15" s="149"/>
    </row>
    <row r="16" spans="2:15" ht="3.75" customHeight="1">
      <c r="B16" s="10"/>
      <c r="C16" s="77"/>
      <c r="D16" s="152" t="s">
        <v>110</v>
      </c>
      <c r="E16" s="135" t="s">
        <v>3</v>
      </c>
      <c r="F16" s="154" t="s">
        <v>15</v>
      </c>
      <c r="G16" s="155"/>
      <c r="H16" s="84"/>
      <c r="I16" s="74"/>
      <c r="J16" s="74"/>
      <c r="K16" s="74"/>
      <c r="L16" s="74"/>
      <c r="M16" s="74"/>
      <c r="N16" s="5"/>
      <c r="O16" s="11"/>
    </row>
    <row r="17" spans="2:15" ht="15" customHeight="1">
      <c r="B17" s="10"/>
      <c r="C17" s="77"/>
      <c r="D17" s="152"/>
      <c r="E17" s="122"/>
      <c r="F17" s="154"/>
      <c r="G17" s="155"/>
      <c r="H17" s="84"/>
      <c r="I17" s="129" t="s">
        <v>30</v>
      </c>
      <c r="J17" s="129"/>
      <c r="K17" s="129"/>
      <c r="L17" s="129"/>
      <c r="M17" s="129"/>
      <c r="N17" s="130" t="s">
        <v>107</v>
      </c>
      <c r="O17" s="131">
        <v>100</v>
      </c>
    </row>
    <row r="18" spans="2:15" ht="15" customHeight="1">
      <c r="B18" s="10"/>
      <c r="C18" s="77"/>
      <c r="D18" s="152"/>
      <c r="E18" s="122"/>
      <c r="F18" s="154"/>
      <c r="G18" s="155"/>
      <c r="H18" s="84"/>
      <c r="I18" s="132" t="s">
        <v>31</v>
      </c>
      <c r="J18" s="132"/>
      <c r="K18" s="132"/>
      <c r="L18" s="132"/>
      <c r="M18" s="132"/>
      <c r="N18" s="130"/>
      <c r="O18" s="131"/>
    </row>
    <row r="19" spans="2:15" ht="3.75" customHeight="1">
      <c r="B19" s="10"/>
      <c r="C19" s="77"/>
      <c r="D19" s="153"/>
      <c r="E19" s="136"/>
      <c r="F19" s="156"/>
      <c r="G19" s="157"/>
      <c r="H19" s="85"/>
      <c r="I19" s="17"/>
      <c r="J19" s="17"/>
      <c r="K19" s="17"/>
      <c r="L19" s="17"/>
      <c r="M19" s="17"/>
      <c r="N19" s="17"/>
      <c r="O19" s="19"/>
    </row>
    <row r="20" spans="2:15" ht="3.75" customHeight="1">
      <c r="B20" s="10"/>
      <c r="C20" s="77"/>
      <c r="D20" s="120" t="s">
        <v>111</v>
      </c>
      <c r="E20" s="135" t="s">
        <v>4</v>
      </c>
      <c r="F20" s="139" t="s">
        <v>16</v>
      </c>
      <c r="G20" s="140"/>
      <c r="H20" s="78"/>
      <c r="I20" s="74"/>
      <c r="J20" s="74"/>
      <c r="K20" s="74"/>
      <c r="L20" s="74"/>
      <c r="M20" s="74"/>
      <c r="N20" s="74"/>
      <c r="O20" s="75"/>
    </row>
    <row r="21" spans="2:15" ht="15" customHeight="1">
      <c r="B21" s="10"/>
      <c r="C21" s="77"/>
      <c r="D21" s="120"/>
      <c r="E21" s="122"/>
      <c r="F21" s="139"/>
      <c r="G21" s="140"/>
      <c r="H21" s="78"/>
      <c r="I21" s="5"/>
      <c r="J21" s="129" t="s">
        <v>32</v>
      </c>
      <c r="K21" s="129"/>
      <c r="L21" s="129"/>
      <c r="M21" s="130" t="s">
        <v>107</v>
      </c>
      <c r="N21" s="130">
        <v>100</v>
      </c>
      <c r="O21" s="11"/>
    </row>
    <row r="22" spans="2:15" ht="15" customHeight="1">
      <c r="B22" s="10"/>
      <c r="C22" s="77"/>
      <c r="D22" s="120"/>
      <c r="E22" s="122"/>
      <c r="F22" s="139"/>
      <c r="G22" s="140"/>
      <c r="H22" s="78"/>
      <c r="I22" s="5"/>
      <c r="J22" s="130" t="s">
        <v>33</v>
      </c>
      <c r="K22" s="130"/>
      <c r="L22" s="130"/>
      <c r="M22" s="130"/>
      <c r="N22" s="130"/>
      <c r="O22" s="11"/>
    </row>
    <row r="23" spans="2:15" ht="3.75" customHeight="1">
      <c r="B23" s="10"/>
      <c r="C23" s="77"/>
      <c r="D23" s="120"/>
      <c r="E23" s="122"/>
      <c r="F23" s="139"/>
      <c r="G23" s="140"/>
      <c r="H23" s="78"/>
      <c r="I23" s="86"/>
      <c r="J23" s="17"/>
      <c r="K23" s="17"/>
      <c r="L23" s="17"/>
      <c r="M23" s="17"/>
      <c r="N23" s="17"/>
      <c r="O23" s="18"/>
    </row>
    <row r="24" spans="2:15" ht="3.75" customHeight="1">
      <c r="B24" s="10"/>
      <c r="C24" s="77"/>
      <c r="D24" s="133" t="s">
        <v>112</v>
      </c>
      <c r="E24" s="135" t="s">
        <v>5</v>
      </c>
      <c r="F24" s="137" t="s">
        <v>17</v>
      </c>
      <c r="G24" s="138"/>
      <c r="H24" s="78"/>
      <c r="I24" s="5"/>
      <c r="J24" s="74"/>
      <c r="K24" s="74"/>
      <c r="L24" s="74"/>
      <c r="M24" s="74"/>
      <c r="N24" s="74"/>
      <c r="O24" s="11"/>
    </row>
    <row r="25" spans="2:15" ht="15" customHeight="1">
      <c r="B25" s="10"/>
      <c r="C25" s="77"/>
      <c r="D25" s="120"/>
      <c r="E25" s="122"/>
      <c r="F25" s="139"/>
      <c r="G25" s="140"/>
      <c r="H25" s="78"/>
      <c r="I25" s="5"/>
      <c r="J25" s="129" t="s">
        <v>33</v>
      </c>
      <c r="K25" s="129"/>
      <c r="L25" s="129"/>
      <c r="M25" s="130" t="s">
        <v>107</v>
      </c>
      <c r="N25" s="130">
        <v>100</v>
      </c>
      <c r="O25" s="11"/>
    </row>
    <row r="26" spans="2:15" ht="15" customHeight="1">
      <c r="B26" s="10"/>
      <c r="C26" s="77"/>
      <c r="D26" s="120"/>
      <c r="E26" s="122"/>
      <c r="F26" s="139"/>
      <c r="G26" s="140"/>
      <c r="H26" s="78"/>
      <c r="I26" s="5"/>
      <c r="J26" s="130" t="s">
        <v>34</v>
      </c>
      <c r="K26" s="130"/>
      <c r="L26" s="130"/>
      <c r="M26" s="130"/>
      <c r="N26" s="130"/>
      <c r="O26" s="11"/>
    </row>
    <row r="27" spans="2:15" ht="3.75" customHeight="1">
      <c r="B27" s="10"/>
      <c r="C27" s="77"/>
      <c r="D27" s="134"/>
      <c r="E27" s="136"/>
      <c r="F27" s="150"/>
      <c r="G27" s="151"/>
      <c r="H27" s="79"/>
      <c r="I27" s="86"/>
      <c r="J27" s="17"/>
      <c r="K27" s="17"/>
      <c r="L27" s="17"/>
      <c r="M27" s="17"/>
      <c r="N27" s="17"/>
      <c r="O27" s="18"/>
    </row>
    <row r="28" spans="2:15" ht="3.75" customHeight="1">
      <c r="B28" s="10"/>
      <c r="C28" s="77"/>
      <c r="D28" s="133" t="s">
        <v>113</v>
      </c>
      <c r="E28" s="135" t="s">
        <v>6</v>
      </c>
      <c r="F28" s="137" t="s">
        <v>19</v>
      </c>
      <c r="G28" s="138"/>
      <c r="H28" s="78"/>
      <c r="I28" s="5"/>
      <c r="J28" s="74"/>
      <c r="K28" s="74"/>
      <c r="L28" s="74"/>
      <c r="M28" s="74"/>
      <c r="N28" s="74"/>
      <c r="O28" s="11"/>
    </row>
    <row r="29" spans="2:15" ht="15" customHeight="1">
      <c r="B29" s="10"/>
      <c r="C29" s="77"/>
      <c r="D29" s="120"/>
      <c r="E29" s="122"/>
      <c r="F29" s="139"/>
      <c r="G29" s="140"/>
      <c r="H29" s="78"/>
      <c r="I29" s="5"/>
      <c r="J29" s="129" t="s">
        <v>35</v>
      </c>
      <c r="K29" s="129"/>
      <c r="L29" s="129"/>
      <c r="M29" s="130" t="s">
        <v>107</v>
      </c>
      <c r="N29" s="130">
        <v>100</v>
      </c>
      <c r="O29" s="11"/>
    </row>
    <row r="30" spans="2:15" ht="15" customHeight="1">
      <c r="B30" s="10"/>
      <c r="C30" s="77"/>
      <c r="D30" s="120"/>
      <c r="E30" s="122"/>
      <c r="F30" s="139"/>
      <c r="G30" s="140"/>
      <c r="H30" s="78"/>
      <c r="I30" s="5"/>
      <c r="J30" s="130" t="s">
        <v>36</v>
      </c>
      <c r="K30" s="130"/>
      <c r="L30" s="130"/>
      <c r="M30" s="130"/>
      <c r="N30" s="130"/>
      <c r="O30" s="11"/>
    </row>
    <row r="31" spans="2:15" ht="3.75" customHeight="1">
      <c r="B31" s="10"/>
      <c r="C31" s="77"/>
      <c r="D31" s="134"/>
      <c r="E31" s="136"/>
      <c r="F31" s="150"/>
      <c r="G31" s="151"/>
      <c r="H31" s="79"/>
      <c r="I31" s="86"/>
      <c r="J31" s="17"/>
      <c r="K31" s="17"/>
      <c r="L31" s="17"/>
      <c r="M31" s="17"/>
      <c r="N31" s="17"/>
      <c r="O31" s="18"/>
    </row>
    <row r="32" spans="2:15" ht="3.75" customHeight="1">
      <c r="B32" s="10"/>
      <c r="C32" s="77"/>
      <c r="D32" s="120" t="s">
        <v>114</v>
      </c>
      <c r="E32" s="122" t="s">
        <v>7</v>
      </c>
      <c r="F32" s="139" t="s">
        <v>18</v>
      </c>
      <c r="G32" s="140"/>
      <c r="H32" s="78"/>
      <c r="I32" s="5"/>
      <c r="J32" s="74"/>
      <c r="K32" s="74"/>
      <c r="L32" s="74"/>
      <c r="M32" s="74"/>
      <c r="N32" s="74"/>
      <c r="O32" s="11"/>
    </row>
    <row r="33" spans="2:15" ht="15" customHeight="1">
      <c r="B33" s="10"/>
      <c r="C33" s="77"/>
      <c r="D33" s="120"/>
      <c r="E33" s="122"/>
      <c r="F33" s="139"/>
      <c r="G33" s="140"/>
      <c r="H33" s="78"/>
      <c r="I33" s="5"/>
      <c r="J33" s="130" t="s">
        <v>37</v>
      </c>
      <c r="K33" s="130"/>
      <c r="L33" s="130"/>
      <c r="M33" s="130" t="s">
        <v>107</v>
      </c>
      <c r="N33" s="130">
        <v>100</v>
      </c>
      <c r="O33" s="11"/>
    </row>
    <row r="34" spans="2:15" ht="15" customHeight="1">
      <c r="B34" s="10"/>
      <c r="C34" s="77"/>
      <c r="D34" s="120"/>
      <c r="E34" s="122"/>
      <c r="F34" s="139"/>
      <c r="G34" s="140"/>
      <c r="H34" s="78"/>
      <c r="I34" s="5"/>
      <c r="J34" s="132" t="s">
        <v>23</v>
      </c>
      <c r="K34" s="132"/>
      <c r="L34" s="132"/>
      <c r="M34" s="130"/>
      <c r="N34" s="130"/>
      <c r="O34" s="11"/>
    </row>
    <row r="35" spans="2:15" ht="3.75" customHeight="1">
      <c r="B35" s="13"/>
      <c r="C35" s="77"/>
      <c r="D35" s="158"/>
      <c r="E35" s="159"/>
      <c r="F35" s="160"/>
      <c r="G35" s="161"/>
      <c r="H35" s="80"/>
      <c r="I35" s="73"/>
      <c r="J35" s="73"/>
      <c r="K35" s="73"/>
      <c r="L35" s="73"/>
      <c r="M35" s="73"/>
      <c r="N35" s="7"/>
      <c r="O35" s="20"/>
    </row>
    <row r="36" spans="2:15" ht="3.75" customHeight="1">
      <c r="B36" s="10"/>
      <c r="C36" s="76"/>
      <c r="D36" s="162" t="s">
        <v>105</v>
      </c>
      <c r="E36" s="163" t="s">
        <v>8</v>
      </c>
      <c r="F36" s="164" t="s">
        <v>20</v>
      </c>
      <c r="G36" s="165"/>
      <c r="H36" s="166"/>
      <c r="I36" s="167"/>
      <c r="J36" s="167"/>
      <c r="K36" s="167"/>
      <c r="L36" s="167"/>
      <c r="M36" s="167"/>
      <c r="N36" s="167"/>
      <c r="O36" s="168"/>
    </row>
    <row r="37" spans="2:15" ht="15" customHeight="1">
      <c r="B37" s="12" t="s">
        <v>115</v>
      </c>
      <c r="C37" s="77" t="s">
        <v>27</v>
      </c>
      <c r="D37" s="120"/>
      <c r="E37" s="122"/>
      <c r="F37" s="139"/>
      <c r="G37" s="140"/>
      <c r="H37" s="144"/>
      <c r="I37" s="145"/>
      <c r="J37" s="145"/>
      <c r="K37" s="145"/>
      <c r="L37" s="145"/>
      <c r="M37" s="145"/>
      <c r="N37" s="145"/>
      <c r="O37" s="146"/>
    </row>
    <row r="38" spans="2:15" ht="15" customHeight="1">
      <c r="B38" s="12"/>
      <c r="C38" s="77"/>
      <c r="D38" s="120"/>
      <c r="E38" s="122"/>
      <c r="F38" s="139"/>
      <c r="G38" s="140"/>
      <c r="H38" s="144"/>
      <c r="I38" s="145"/>
      <c r="J38" s="145"/>
      <c r="K38" s="145"/>
      <c r="L38" s="145"/>
      <c r="M38" s="145"/>
      <c r="N38" s="145"/>
      <c r="O38" s="146"/>
    </row>
    <row r="39" spans="2:15" ht="3.75" customHeight="1">
      <c r="B39" s="12"/>
      <c r="C39" s="77"/>
      <c r="D39" s="134"/>
      <c r="E39" s="136"/>
      <c r="F39" s="150"/>
      <c r="G39" s="151"/>
      <c r="H39" s="147"/>
      <c r="I39" s="148"/>
      <c r="J39" s="148"/>
      <c r="K39" s="148"/>
      <c r="L39" s="148"/>
      <c r="M39" s="148"/>
      <c r="N39" s="148"/>
      <c r="O39" s="149"/>
    </row>
    <row r="40" spans="2:15" ht="3.75" customHeight="1">
      <c r="B40" s="12"/>
      <c r="C40" s="77"/>
      <c r="D40" s="133" t="s">
        <v>108</v>
      </c>
      <c r="E40" s="135" t="s">
        <v>9</v>
      </c>
      <c r="F40" s="169" t="s">
        <v>21</v>
      </c>
      <c r="G40" s="170"/>
      <c r="H40" s="171"/>
      <c r="I40" s="172"/>
      <c r="J40" s="172"/>
      <c r="K40" s="172"/>
      <c r="L40" s="172"/>
      <c r="M40" s="172"/>
      <c r="N40" s="172"/>
      <c r="O40" s="173"/>
    </row>
    <row r="41" spans="2:15" ht="15" customHeight="1">
      <c r="B41" s="10"/>
      <c r="C41" s="77"/>
      <c r="D41" s="120"/>
      <c r="E41" s="122"/>
      <c r="F41" s="154"/>
      <c r="G41" s="155"/>
      <c r="H41" s="174"/>
      <c r="I41" s="175"/>
      <c r="J41" s="175"/>
      <c r="K41" s="175"/>
      <c r="L41" s="175"/>
      <c r="M41" s="175"/>
      <c r="N41" s="175"/>
      <c r="O41" s="176"/>
    </row>
    <row r="42" spans="2:15" ht="15" customHeight="1">
      <c r="B42" s="10"/>
      <c r="C42" s="77"/>
      <c r="D42" s="120"/>
      <c r="E42" s="122"/>
      <c r="F42" s="154"/>
      <c r="G42" s="155"/>
      <c r="H42" s="174"/>
      <c r="I42" s="175"/>
      <c r="J42" s="175"/>
      <c r="K42" s="175"/>
      <c r="L42" s="175"/>
      <c r="M42" s="175"/>
      <c r="N42" s="175"/>
      <c r="O42" s="176"/>
    </row>
    <row r="43" spans="2:15" ht="3.75" customHeight="1">
      <c r="B43" s="10"/>
      <c r="C43" s="77"/>
      <c r="D43" s="134"/>
      <c r="E43" s="136"/>
      <c r="F43" s="156"/>
      <c r="G43" s="157"/>
      <c r="H43" s="177"/>
      <c r="I43" s="178"/>
      <c r="J43" s="178"/>
      <c r="K43" s="178"/>
      <c r="L43" s="178"/>
      <c r="M43" s="178"/>
      <c r="N43" s="178"/>
      <c r="O43" s="179"/>
    </row>
    <row r="44" spans="2:15" ht="3.75" customHeight="1">
      <c r="B44" s="10"/>
      <c r="C44" s="77"/>
      <c r="D44" s="120" t="s">
        <v>109</v>
      </c>
      <c r="E44" s="181" t="s">
        <v>10</v>
      </c>
      <c r="F44" s="139" t="s">
        <v>22</v>
      </c>
      <c r="G44" s="140"/>
      <c r="H44" s="78"/>
      <c r="I44" s="5"/>
      <c r="J44" s="5"/>
      <c r="K44" s="5"/>
      <c r="L44" s="5"/>
      <c r="M44" s="5"/>
      <c r="N44" s="5"/>
      <c r="O44" s="11"/>
    </row>
    <row r="45" spans="2:15" ht="15" customHeight="1">
      <c r="B45" s="10"/>
      <c r="C45" s="6"/>
      <c r="D45" s="120"/>
      <c r="E45" s="181"/>
      <c r="F45" s="139"/>
      <c r="G45" s="140"/>
      <c r="H45" s="78"/>
      <c r="I45" s="129" t="s">
        <v>39</v>
      </c>
      <c r="J45" s="129"/>
      <c r="K45" s="129"/>
      <c r="L45" s="129"/>
      <c r="M45" s="129"/>
      <c r="N45" s="130" t="s">
        <v>107</v>
      </c>
      <c r="O45" s="131">
        <v>100</v>
      </c>
    </row>
    <row r="46" spans="2:15" ht="13.5" customHeight="1">
      <c r="B46" s="10"/>
      <c r="C46" s="5"/>
      <c r="D46" s="120"/>
      <c r="E46" s="181"/>
      <c r="F46" s="139"/>
      <c r="G46" s="140"/>
      <c r="H46" s="78"/>
      <c r="I46" s="130" t="s">
        <v>40</v>
      </c>
      <c r="J46" s="130"/>
      <c r="K46" s="130"/>
      <c r="L46" s="130"/>
      <c r="M46" s="130"/>
      <c r="N46" s="130"/>
      <c r="O46" s="131"/>
    </row>
    <row r="47" spans="2:15" ht="3.75" customHeight="1" thickBot="1">
      <c r="B47" s="14"/>
      <c r="C47" s="15"/>
      <c r="D47" s="180"/>
      <c r="E47" s="182"/>
      <c r="F47" s="183"/>
      <c r="G47" s="184"/>
      <c r="H47" s="87"/>
      <c r="I47" s="15"/>
      <c r="J47" s="15"/>
      <c r="K47" s="15"/>
      <c r="L47" s="15"/>
      <c r="M47" s="15"/>
      <c r="N47" s="15"/>
      <c r="O47" s="16"/>
    </row>
    <row r="48" spans="2:15">
      <c r="C48" s="5"/>
    </row>
  </sheetData>
  <mergeCells count="67">
    <mergeCell ref="O45:O46"/>
    <mergeCell ref="I46:M46"/>
    <mergeCell ref="D36:D39"/>
    <mergeCell ref="E36:E39"/>
    <mergeCell ref="F36:G39"/>
    <mergeCell ref="H36:O39"/>
    <mergeCell ref="D40:D43"/>
    <mergeCell ref="E40:E43"/>
    <mergeCell ref="F40:G43"/>
    <mergeCell ref="H40:O43"/>
    <mergeCell ref="D44:D47"/>
    <mergeCell ref="E44:E47"/>
    <mergeCell ref="F44:G47"/>
    <mergeCell ref="I45:M45"/>
    <mergeCell ref="N45:N46"/>
    <mergeCell ref="N33:N34"/>
    <mergeCell ref="J34:L34"/>
    <mergeCell ref="D28:D31"/>
    <mergeCell ref="E28:E31"/>
    <mergeCell ref="F28:G31"/>
    <mergeCell ref="J29:L29"/>
    <mergeCell ref="M29:M30"/>
    <mergeCell ref="N29:N30"/>
    <mergeCell ref="J30:L30"/>
    <mergeCell ref="D32:D35"/>
    <mergeCell ref="E32:E35"/>
    <mergeCell ref="F32:G35"/>
    <mergeCell ref="J33:L33"/>
    <mergeCell ref="M33:M34"/>
    <mergeCell ref="N25:N26"/>
    <mergeCell ref="J26:L26"/>
    <mergeCell ref="D20:D23"/>
    <mergeCell ref="E20:E23"/>
    <mergeCell ref="F20:G23"/>
    <mergeCell ref="J21:L21"/>
    <mergeCell ref="M21:M22"/>
    <mergeCell ref="N21:N22"/>
    <mergeCell ref="J22:L22"/>
    <mergeCell ref="D24:D27"/>
    <mergeCell ref="E24:E27"/>
    <mergeCell ref="F24:G27"/>
    <mergeCell ref="J25:L25"/>
    <mergeCell ref="M25:M26"/>
    <mergeCell ref="O17:O18"/>
    <mergeCell ref="I18:M18"/>
    <mergeCell ref="D8:D11"/>
    <mergeCell ref="E8:E11"/>
    <mergeCell ref="F8:G11"/>
    <mergeCell ref="H8:O11"/>
    <mergeCell ref="D12:D15"/>
    <mergeCell ref="E12:E15"/>
    <mergeCell ref="F12:G15"/>
    <mergeCell ref="H12:O15"/>
    <mergeCell ref="D16:D19"/>
    <mergeCell ref="E16:E19"/>
    <mergeCell ref="F16:G19"/>
    <mergeCell ref="I17:M17"/>
    <mergeCell ref="N17:N18"/>
    <mergeCell ref="F3:G3"/>
    <mergeCell ref="I3:O3"/>
    <mergeCell ref="D4:D7"/>
    <mergeCell ref="E4:E7"/>
    <mergeCell ref="F4:G7"/>
    <mergeCell ref="J5:L5"/>
    <mergeCell ref="M5:M6"/>
    <mergeCell ref="N5:N6"/>
    <mergeCell ref="J6:L6"/>
  </mergeCells>
  <phoneticPr fontId="2"/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59"/>
  <sheetViews>
    <sheetView zoomScaleNormal="100" zoomScaleSheetLayoutView="85" workbookViewId="0">
      <selection activeCell="P45" sqref="P45"/>
    </sheetView>
  </sheetViews>
  <sheetFormatPr defaultRowHeight="15" customHeight="1"/>
  <cols>
    <col min="1" max="2" width="9" style="5"/>
    <col min="3" max="4" width="9" style="5" customWidth="1"/>
    <col min="5" max="5" width="9" style="24" customWidth="1"/>
    <col min="6" max="6" width="9" style="5" customWidth="1"/>
    <col min="7" max="8" width="9" style="5"/>
    <col min="9" max="9" width="9" style="5" customWidth="1"/>
    <col min="10" max="16384" width="9" style="5"/>
  </cols>
  <sheetData>
    <row r="1" spans="1:25" ht="15" customHeight="1">
      <c r="A1" s="27"/>
      <c r="B1" s="28"/>
      <c r="C1" s="28"/>
      <c r="D1" s="28"/>
      <c r="E1" s="28"/>
      <c r="F1" s="28"/>
      <c r="G1" s="29"/>
      <c r="H1" s="30"/>
      <c r="I1" s="30"/>
      <c r="J1" s="43"/>
      <c r="K1" s="43"/>
      <c r="L1" s="43"/>
      <c r="R1" s="187" t="s">
        <v>81</v>
      </c>
      <c r="S1" s="189" t="s">
        <v>0</v>
      </c>
      <c r="T1" s="190"/>
      <c r="U1" s="193" t="s">
        <v>82</v>
      </c>
      <c r="V1" s="194"/>
      <c r="W1" s="194"/>
      <c r="X1" s="194"/>
      <c r="Y1" s="195"/>
    </row>
    <row r="2" spans="1:25" ht="15" customHeight="1" thickBot="1">
      <c r="A2" s="27"/>
      <c r="B2" s="28"/>
      <c r="C2" s="28"/>
      <c r="D2" s="28"/>
      <c r="E2" s="28"/>
      <c r="F2" s="28"/>
      <c r="G2" s="29"/>
      <c r="H2" s="30"/>
      <c r="I2" s="30"/>
      <c r="J2" s="43"/>
      <c r="K2" s="43"/>
      <c r="L2" s="43"/>
      <c r="R2" s="188"/>
      <c r="S2" s="191"/>
      <c r="T2" s="192"/>
      <c r="U2" s="196"/>
      <c r="V2" s="197"/>
      <c r="W2" s="197"/>
      <c r="X2" s="197"/>
      <c r="Y2" s="198"/>
    </row>
    <row r="3" spans="1:25" ht="15" customHeight="1">
      <c r="A3" s="27"/>
      <c r="B3" s="28"/>
      <c r="C3" s="28"/>
      <c r="D3" s="28"/>
      <c r="E3" s="28"/>
      <c r="F3" s="28"/>
      <c r="G3" s="29"/>
      <c r="H3" s="30"/>
      <c r="I3" s="30"/>
      <c r="J3" s="43"/>
      <c r="K3" s="43"/>
      <c r="L3" s="43"/>
    </row>
    <row r="4" spans="1:25" ht="15" customHeight="1">
      <c r="A4" s="27"/>
      <c r="B4" s="28"/>
      <c r="C4" s="28"/>
      <c r="D4" s="28"/>
      <c r="E4" s="28"/>
      <c r="F4" s="28"/>
      <c r="G4" s="29"/>
      <c r="H4" s="30"/>
      <c r="I4" s="30"/>
      <c r="J4" s="43"/>
      <c r="K4" s="43"/>
      <c r="L4" s="43"/>
      <c r="M4" s="35"/>
      <c r="N4" s="35"/>
      <c r="O4" s="35"/>
      <c r="P4" s="35"/>
      <c r="Q4" s="35"/>
    </row>
    <row r="5" spans="1:25" ht="15" customHeight="1">
      <c r="A5" s="27"/>
      <c r="B5" s="28"/>
      <c r="C5" s="28"/>
      <c r="D5" s="28"/>
      <c r="E5" s="28"/>
      <c r="F5" s="28"/>
      <c r="G5" s="29"/>
      <c r="H5" s="30"/>
      <c r="I5" s="30"/>
      <c r="J5" s="43"/>
      <c r="K5" s="43"/>
      <c r="L5" s="43"/>
      <c r="M5" s="35"/>
      <c r="N5" s="35"/>
      <c r="O5" s="35"/>
      <c r="P5" s="35"/>
      <c r="Q5" s="35"/>
    </row>
    <row r="6" spans="1:25" ht="15" customHeight="1">
      <c r="A6" s="27"/>
      <c r="B6" s="28"/>
      <c r="C6" s="28"/>
      <c r="D6" s="28"/>
      <c r="E6" s="28"/>
      <c r="F6" s="28"/>
      <c r="G6" s="29"/>
      <c r="H6" s="30"/>
      <c r="I6" s="30"/>
      <c r="J6" s="43"/>
      <c r="K6" s="43"/>
      <c r="L6" s="43"/>
      <c r="M6" s="35"/>
      <c r="N6" s="35"/>
      <c r="O6" s="35"/>
      <c r="P6" s="35"/>
      <c r="Q6" s="35"/>
      <c r="R6" s="35"/>
      <c r="S6" s="35"/>
    </row>
    <row r="7" spans="1:25" ht="15" customHeight="1">
      <c r="A7" s="27"/>
      <c r="B7" s="28"/>
      <c r="C7" s="28"/>
      <c r="D7" s="28"/>
      <c r="E7" s="28"/>
      <c r="F7" s="28"/>
      <c r="G7" s="29"/>
      <c r="H7" s="30"/>
      <c r="I7" s="30"/>
      <c r="J7" s="43"/>
      <c r="K7" s="43"/>
      <c r="L7" s="43"/>
      <c r="M7" s="35"/>
      <c r="N7" s="35"/>
      <c r="O7" s="35"/>
      <c r="P7" s="35"/>
      <c r="Q7" s="35"/>
      <c r="R7" s="35"/>
      <c r="S7" s="35"/>
    </row>
    <row r="8" spans="1:25" ht="15" customHeight="1">
      <c r="A8" s="27"/>
      <c r="B8" s="28"/>
      <c r="C8" s="28"/>
      <c r="D8" s="28"/>
      <c r="E8" s="28"/>
      <c r="F8" s="28"/>
      <c r="G8" s="29"/>
      <c r="H8" s="30"/>
      <c r="I8" s="30"/>
      <c r="J8" s="43"/>
      <c r="K8" s="43"/>
      <c r="L8" s="43"/>
      <c r="M8" s="35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ht="15" customHeight="1">
      <c r="A9" s="27"/>
      <c r="B9" s="28"/>
      <c r="C9" s="28"/>
      <c r="D9" s="28"/>
      <c r="E9" s="28"/>
      <c r="F9" s="28"/>
      <c r="G9" s="29"/>
      <c r="H9" s="30"/>
      <c r="I9" s="30"/>
      <c r="J9" s="43"/>
      <c r="K9" s="43"/>
      <c r="L9" s="43"/>
      <c r="M9" s="35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spans="1:25" ht="15" customHeight="1">
      <c r="A10" s="27"/>
      <c r="B10" s="28"/>
      <c r="C10" s="28"/>
      <c r="D10" s="28"/>
      <c r="E10" s="28"/>
      <c r="F10" s="28"/>
      <c r="G10" s="29"/>
      <c r="H10" s="30"/>
      <c r="I10" s="30"/>
      <c r="J10" s="43"/>
      <c r="K10" s="43"/>
      <c r="L10" s="43"/>
      <c r="M10" s="35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25" ht="15" customHeight="1">
      <c r="A11" s="27"/>
      <c r="B11" s="28"/>
      <c r="C11" s="28"/>
      <c r="D11" s="28"/>
      <c r="E11" s="28"/>
      <c r="F11" s="28"/>
      <c r="G11" s="29"/>
      <c r="H11" s="30"/>
      <c r="I11" s="30"/>
      <c r="J11" s="43"/>
      <c r="K11" s="43"/>
      <c r="L11" s="43"/>
      <c r="M11" s="35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spans="1:25" ht="15" customHeight="1">
      <c r="A12" s="27"/>
      <c r="B12" s="28"/>
      <c r="C12" s="28"/>
      <c r="D12" s="28"/>
      <c r="E12" s="28"/>
      <c r="F12" s="28"/>
      <c r="G12" s="29"/>
      <c r="H12" s="30"/>
      <c r="I12" s="30"/>
      <c r="J12" s="43"/>
      <c r="K12" s="43"/>
      <c r="L12" s="43"/>
      <c r="M12" s="35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</row>
    <row r="13" spans="1:25" ht="15" customHeight="1">
      <c r="A13" s="27"/>
      <c r="B13" s="28"/>
      <c r="C13" s="28"/>
      <c r="D13" s="28"/>
      <c r="E13" s="28"/>
      <c r="F13" s="28"/>
      <c r="G13" s="29"/>
      <c r="H13" s="30"/>
      <c r="I13" s="30"/>
      <c r="J13" s="43"/>
      <c r="K13" s="43"/>
      <c r="L13" s="43"/>
      <c r="M13" s="35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</row>
    <row r="14" spans="1:25" ht="15" customHeight="1">
      <c r="A14" s="27"/>
      <c r="B14" s="28"/>
      <c r="C14" s="28"/>
      <c r="D14" s="28"/>
      <c r="E14" s="28"/>
      <c r="F14" s="28"/>
      <c r="G14" s="29"/>
      <c r="H14" s="30"/>
      <c r="I14" s="30"/>
      <c r="J14" s="43"/>
      <c r="K14" s="43"/>
      <c r="L14" s="43"/>
      <c r="M14" s="35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</row>
    <row r="15" spans="1:25" ht="15" customHeight="1">
      <c r="A15" s="27"/>
      <c r="B15" s="28"/>
      <c r="C15" s="30"/>
      <c r="D15" s="30"/>
      <c r="E15" s="30"/>
      <c r="F15" s="30"/>
      <c r="G15" s="30"/>
      <c r="H15" s="30"/>
      <c r="I15" s="30"/>
      <c r="J15" s="43"/>
      <c r="K15" s="43"/>
      <c r="L15" s="43"/>
      <c r="M15" s="35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</row>
    <row r="16" spans="1:25" ht="15" customHeight="1">
      <c r="A16" s="27"/>
      <c r="B16" s="28"/>
      <c r="C16" s="28"/>
      <c r="D16" s="28"/>
      <c r="E16" s="28"/>
      <c r="F16" s="28"/>
      <c r="G16" s="29"/>
      <c r="H16" s="30"/>
      <c r="I16" s="30"/>
      <c r="J16" s="43"/>
      <c r="K16" s="43"/>
      <c r="L16" s="43"/>
      <c r="M16" s="35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1:25" ht="15" customHeight="1">
      <c r="A17" s="27"/>
      <c r="B17" s="28"/>
      <c r="C17" s="28"/>
      <c r="D17" s="28"/>
      <c r="E17" s="28"/>
      <c r="F17" s="28"/>
      <c r="G17" s="29"/>
      <c r="H17" s="30"/>
      <c r="I17" s="30"/>
      <c r="J17" s="43"/>
      <c r="K17" s="43"/>
      <c r="L17" s="43"/>
      <c r="M17" s="35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</row>
    <row r="18" spans="1:25" ht="15" customHeight="1">
      <c r="A18" s="27"/>
      <c r="B18" s="28"/>
      <c r="C18" s="28"/>
      <c r="D18" s="28"/>
      <c r="E18" s="28"/>
      <c r="F18" s="28"/>
      <c r="G18" s="29"/>
      <c r="H18" s="30"/>
      <c r="I18" s="30"/>
      <c r="J18" s="43"/>
      <c r="K18" s="43"/>
      <c r="L18" s="43"/>
      <c r="M18" s="35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1:25" ht="15" customHeight="1">
      <c r="A19" s="27"/>
      <c r="B19" s="28"/>
      <c r="C19" s="28"/>
      <c r="D19" s="28"/>
      <c r="E19" s="28"/>
      <c r="F19" s="28"/>
      <c r="G19" s="29"/>
      <c r="H19" s="30"/>
      <c r="I19" s="30"/>
      <c r="J19" s="43"/>
      <c r="K19" s="43"/>
      <c r="L19" s="43"/>
      <c r="M19" s="35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1:25" ht="15" customHeight="1">
      <c r="A20" s="44"/>
      <c r="B20" s="45"/>
      <c r="C20" s="45"/>
      <c r="D20" s="45"/>
      <c r="E20" s="45"/>
      <c r="F20" s="45"/>
      <c r="G20" s="46"/>
      <c r="H20" s="43"/>
      <c r="I20" s="44"/>
      <c r="J20" s="43"/>
      <c r="K20" s="43"/>
      <c r="L20" s="43"/>
      <c r="M20" s="35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spans="1:25" ht="15" customHeight="1">
      <c r="A21" s="44"/>
      <c r="B21" s="45"/>
      <c r="C21" s="45"/>
      <c r="D21" s="45"/>
      <c r="E21" s="45"/>
      <c r="F21" s="45"/>
      <c r="G21" s="46"/>
      <c r="H21" s="43"/>
      <c r="I21" s="43"/>
      <c r="J21" s="43"/>
      <c r="K21" s="43"/>
      <c r="L21" s="43"/>
      <c r="M21" s="35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spans="1:25" ht="15" customHeight="1">
      <c r="A22" s="44"/>
      <c r="B22" s="45"/>
      <c r="C22" s="45"/>
      <c r="D22" s="45"/>
      <c r="E22" s="45"/>
      <c r="F22" s="45"/>
      <c r="G22" s="46"/>
      <c r="H22" s="43"/>
      <c r="I22" s="43"/>
      <c r="J22" s="43"/>
      <c r="K22" s="43"/>
      <c r="L22" s="43"/>
      <c r="M22" s="35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15" customHeight="1">
      <c r="A23" s="35"/>
      <c r="B23" s="26"/>
      <c r="C23" s="26"/>
      <c r="D23" s="26"/>
      <c r="E23" s="26"/>
      <c r="F23" s="26"/>
      <c r="G23" s="36"/>
      <c r="H23" s="22"/>
      <c r="I23" s="38"/>
      <c r="J23" s="38"/>
      <c r="K23" s="38"/>
      <c r="L23" s="38"/>
      <c r="M23" s="38" t="s">
        <v>48</v>
      </c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1:25" ht="15" customHeight="1">
      <c r="A24" s="31"/>
      <c r="B24" s="32"/>
      <c r="C24" s="32"/>
      <c r="D24" s="32"/>
      <c r="E24" s="32"/>
      <c r="F24" s="32"/>
      <c r="G24" s="33"/>
      <c r="H24" s="34"/>
      <c r="I24" s="34"/>
      <c r="J24" s="34"/>
      <c r="K24" s="34"/>
      <c r="L24" s="34"/>
      <c r="M24" s="35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 ht="15" customHeight="1">
      <c r="A25" s="31"/>
      <c r="B25" s="32"/>
      <c r="C25" s="32"/>
      <c r="D25" s="32"/>
      <c r="E25" s="32"/>
      <c r="F25" s="32"/>
      <c r="G25" s="33"/>
      <c r="H25" s="34"/>
      <c r="I25" s="34"/>
      <c r="J25" s="34"/>
      <c r="K25" s="34"/>
      <c r="L25" s="34"/>
      <c r="M25" s="35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5" ht="15" customHeight="1">
      <c r="A26" s="31"/>
      <c r="B26" s="32"/>
      <c r="C26" s="32"/>
      <c r="D26" s="32"/>
      <c r="E26" s="32"/>
      <c r="F26" s="32"/>
      <c r="G26" s="33"/>
      <c r="H26" s="34"/>
      <c r="I26" s="34"/>
      <c r="J26" s="34"/>
      <c r="K26" s="34"/>
      <c r="L26" s="34"/>
      <c r="M26" s="35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ht="15" customHeight="1">
      <c r="A27" s="31"/>
      <c r="B27" s="32"/>
      <c r="C27" s="32"/>
      <c r="D27" s="32"/>
      <c r="E27" s="32"/>
      <c r="F27" s="32"/>
      <c r="G27" s="33"/>
      <c r="H27" s="34"/>
      <c r="I27" s="34"/>
      <c r="J27" s="34"/>
      <c r="K27" s="34"/>
      <c r="L27" s="34"/>
      <c r="M27" s="35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5" customHeight="1">
      <c r="A28" s="31"/>
      <c r="B28" s="32"/>
      <c r="C28" s="32"/>
      <c r="D28" s="32"/>
      <c r="E28" s="32"/>
      <c r="F28" s="32"/>
      <c r="G28" s="31"/>
      <c r="H28" s="31"/>
      <c r="I28" s="31"/>
      <c r="J28" s="31"/>
      <c r="K28" s="31"/>
      <c r="L28" s="31"/>
      <c r="M28" s="35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25" ht="15" customHeight="1">
      <c r="A29" s="31"/>
      <c r="B29" s="32"/>
      <c r="C29" s="32"/>
      <c r="D29" s="32"/>
      <c r="E29" s="32"/>
      <c r="F29" s="32"/>
      <c r="G29" s="31"/>
      <c r="H29" s="31"/>
      <c r="I29" s="31"/>
      <c r="J29" s="31"/>
      <c r="K29" s="31"/>
      <c r="L29" s="31"/>
      <c r="M29" s="35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ht="15" customHeight="1">
      <c r="A30" s="31"/>
      <c r="B30" s="31"/>
      <c r="C30" s="31"/>
      <c r="D30" s="31"/>
      <c r="E30" s="34"/>
      <c r="F30" s="31"/>
      <c r="G30" s="31"/>
      <c r="H30" s="31"/>
      <c r="I30" s="31"/>
      <c r="J30" s="31"/>
      <c r="K30" s="31"/>
      <c r="L30" s="31"/>
      <c r="M30" s="35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25" ht="15" customHeight="1">
      <c r="A31" s="31"/>
      <c r="B31" s="31"/>
      <c r="C31" s="31"/>
      <c r="D31" s="31"/>
      <c r="E31" s="34"/>
      <c r="F31" s="31"/>
      <c r="G31" s="31"/>
      <c r="H31" s="31"/>
      <c r="I31" s="31"/>
      <c r="J31" s="31"/>
      <c r="K31" s="31"/>
      <c r="L31" s="31"/>
      <c r="M31" s="35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</row>
    <row r="32" spans="1:25" ht="15" customHeight="1">
      <c r="A32" s="31"/>
      <c r="B32" s="31"/>
      <c r="C32" s="31"/>
      <c r="D32" s="31"/>
      <c r="E32" s="34"/>
      <c r="F32" s="31"/>
      <c r="G32" s="31"/>
      <c r="H32" s="31"/>
      <c r="I32" s="31"/>
      <c r="J32" s="31"/>
      <c r="K32" s="31"/>
      <c r="L32" s="31"/>
      <c r="M32" s="35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 ht="15" customHeight="1">
      <c r="A33" s="31"/>
      <c r="B33" s="31"/>
      <c r="C33" s="31"/>
      <c r="D33" s="31"/>
      <c r="E33" s="34"/>
      <c r="F33" s="31"/>
      <c r="G33" s="31"/>
      <c r="H33" s="31"/>
      <c r="I33" s="31"/>
      <c r="J33" s="31"/>
      <c r="K33" s="31"/>
      <c r="L33" s="31"/>
      <c r="M33" s="35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ht="15" customHeight="1">
      <c r="A34" s="31"/>
      <c r="B34" s="31"/>
      <c r="C34" s="31"/>
      <c r="D34" s="31"/>
      <c r="E34" s="34"/>
      <c r="F34" s="31"/>
      <c r="G34" s="31"/>
      <c r="H34" s="31"/>
      <c r="I34" s="31"/>
      <c r="J34" s="31"/>
      <c r="K34" s="31"/>
      <c r="L34" s="31"/>
      <c r="M34" s="35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1:25" ht="15" customHeight="1">
      <c r="A35" s="31"/>
      <c r="B35" s="31"/>
      <c r="C35" s="31"/>
      <c r="D35" s="31"/>
      <c r="E35" s="34"/>
      <c r="F35" s="31"/>
      <c r="G35" s="31"/>
      <c r="H35" s="31"/>
      <c r="I35" s="31"/>
      <c r="J35" s="31"/>
      <c r="K35" s="31"/>
      <c r="L35" s="31"/>
      <c r="M35" s="35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1:25" ht="15" customHeight="1">
      <c r="A36" s="31"/>
      <c r="B36" s="31"/>
      <c r="C36" s="31"/>
      <c r="D36" s="31"/>
      <c r="E36" s="34"/>
      <c r="F36" s="31"/>
      <c r="G36" s="31"/>
      <c r="H36" s="31"/>
      <c r="I36" s="31"/>
      <c r="J36" s="31"/>
      <c r="K36" s="31"/>
      <c r="L36" s="31"/>
      <c r="M36" s="35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1:25" ht="15" customHeight="1">
      <c r="A37" s="31"/>
      <c r="B37" s="31"/>
      <c r="C37" s="31"/>
      <c r="D37" s="31"/>
      <c r="E37" s="34"/>
      <c r="F37" s="31"/>
      <c r="G37" s="31"/>
      <c r="H37" s="31"/>
      <c r="I37" s="31"/>
      <c r="J37" s="31"/>
      <c r="K37" s="31"/>
      <c r="L37" s="31"/>
      <c r="M37" s="35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spans="1:25" ht="15" customHeight="1">
      <c r="A38" s="31"/>
      <c r="B38" s="31"/>
      <c r="C38" s="31"/>
      <c r="D38" s="31"/>
      <c r="E38" s="34"/>
      <c r="F38" s="31"/>
      <c r="G38" s="31"/>
      <c r="H38" s="31"/>
      <c r="I38" s="31"/>
      <c r="J38" s="31"/>
      <c r="K38" s="31"/>
      <c r="L38" s="31"/>
      <c r="M38" s="35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spans="1:25" ht="15" customHeight="1">
      <c r="A39" s="31"/>
      <c r="B39" s="31"/>
      <c r="C39" s="31"/>
      <c r="D39" s="31"/>
      <c r="E39" s="34"/>
      <c r="F39" s="31"/>
      <c r="G39" s="31"/>
      <c r="H39" s="31"/>
      <c r="I39" s="31"/>
      <c r="J39" s="31"/>
      <c r="K39" s="31"/>
      <c r="L39" s="31"/>
      <c r="M39" s="35"/>
      <c r="N39" s="35"/>
      <c r="O39" s="35"/>
      <c r="P39" s="35"/>
      <c r="Q39" s="35"/>
      <c r="R39" s="35"/>
      <c r="S39" s="35"/>
    </row>
    <row r="40" spans="1:25" ht="15" customHeight="1">
      <c r="A40" s="31"/>
      <c r="B40" s="31"/>
      <c r="C40" s="31"/>
      <c r="D40" s="31"/>
      <c r="E40" s="34"/>
      <c r="F40" s="31"/>
      <c r="G40" s="31"/>
      <c r="H40" s="31"/>
      <c r="I40" s="31"/>
      <c r="J40" s="31"/>
      <c r="K40" s="31"/>
      <c r="L40" s="31"/>
      <c r="M40" s="35"/>
      <c r="N40" s="35"/>
      <c r="O40" s="35"/>
      <c r="P40" s="35"/>
      <c r="Q40" s="35"/>
      <c r="R40" s="35"/>
      <c r="S40" s="35"/>
    </row>
    <row r="41" spans="1:25" ht="15" customHeight="1">
      <c r="A41" s="31"/>
      <c r="B41" s="31"/>
      <c r="C41" s="31"/>
      <c r="D41" s="31"/>
      <c r="E41" s="34"/>
      <c r="F41" s="31"/>
      <c r="G41" s="31"/>
      <c r="H41" s="31"/>
      <c r="I41" s="31"/>
      <c r="J41" s="31"/>
      <c r="K41" s="31"/>
      <c r="L41" s="31"/>
    </row>
    <row r="42" spans="1:25" ht="15" customHeight="1">
      <c r="A42" s="31"/>
      <c r="B42" s="31"/>
      <c r="C42" s="31"/>
      <c r="D42" s="31"/>
      <c r="E42" s="34"/>
      <c r="F42" s="31"/>
      <c r="G42" s="31"/>
      <c r="H42" s="31"/>
      <c r="I42" s="31"/>
      <c r="J42" s="31"/>
      <c r="K42" s="31"/>
      <c r="L42" s="31"/>
    </row>
    <row r="43" spans="1:25" ht="15" customHeight="1">
      <c r="A43" s="31"/>
      <c r="B43" s="31"/>
      <c r="C43" s="31"/>
      <c r="D43" s="31"/>
      <c r="E43" s="34"/>
      <c r="F43" s="31"/>
      <c r="G43" s="31"/>
      <c r="H43" s="31"/>
      <c r="I43" s="31"/>
      <c r="J43" s="31"/>
      <c r="K43" s="31"/>
      <c r="L43" s="31"/>
    </row>
    <row r="44" spans="1:25" ht="15" customHeight="1">
      <c r="A44" s="31"/>
      <c r="B44" s="31"/>
      <c r="C44" s="34"/>
      <c r="D44" s="34"/>
      <c r="E44" s="34"/>
      <c r="F44" s="34"/>
      <c r="G44" s="34"/>
      <c r="H44" s="31"/>
      <c r="I44" s="31"/>
      <c r="J44" s="31"/>
      <c r="K44" s="31"/>
      <c r="L44" s="31"/>
    </row>
    <row r="45" spans="1:25" ht="15" customHeight="1">
      <c r="A45" s="31"/>
      <c r="B45" s="31"/>
      <c r="C45" s="31"/>
      <c r="D45" s="31"/>
      <c r="E45" s="34"/>
      <c r="F45" s="31"/>
      <c r="G45" s="31"/>
      <c r="H45" s="31"/>
      <c r="I45" s="31"/>
      <c r="J45" s="31"/>
      <c r="K45" s="31"/>
      <c r="L45" s="31"/>
    </row>
    <row r="46" spans="1:25" ht="15" customHeight="1">
      <c r="A46" s="35"/>
      <c r="B46" s="35"/>
      <c r="C46" s="35"/>
      <c r="D46" s="35"/>
      <c r="E46" s="22"/>
      <c r="F46" s="35"/>
      <c r="G46" s="35"/>
      <c r="H46" s="35"/>
    </row>
    <row r="48" spans="1:25" ht="15" customHeight="1">
      <c r="C48" s="89" t="s">
        <v>43</v>
      </c>
      <c r="D48" s="89" t="s">
        <v>44</v>
      </c>
      <c r="E48" s="89" t="s">
        <v>45</v>
      </c>
      <c r="F48" s="89" t="s">
        <v>49</v>
      </c>
      <c r="G48" s="40" t="s">
        <v>116</v>
      </c>
      <c r="H48" s="181"/>
      <c r="I48" s="181"/>
    </row>
    <row r="49" spans="1:9" ht="15" customHeight="1">
      <c r="A49" s="199" t="s">
        <v>28</v>
      </c>
      <c r="B49" s="200"/>
      <c r="C49" s="50">
        <v>54989</v>
      </c>
      <c r="D49" s="50">
        <v>54506</v>
      </c>
      <c r="E49" s="51">
        <v>54206</v>
      </c>
      <c r="F49" s="51">
        <v>52716</v>
      </c>
      <c r="G49" s="51">
        <v>51756</v>
      </c>
      <c r="H49" s="181" t="s">
        <v>67</v>
      </c>
      <c r="I49" s="181"/>
    </row>
    <row r="50" spans="1:9" ht="15" customHeight="1">
      <c r="A50" s="199" t="s">
        <v>24</v>
      </c>
      <c r="B50" s="200"/>
      <c r="C50" s="50">
        <v>7807</v>
      </c>
      <c r="D50" s="50">
        <v>7855</v>
      </c>
      <c r="E50" s="51">
        <v>8123</v>
      </c>
      <c r="F50" s="51">
        <v>8318</v>
      </c>
      <c r="G50" s="51">
        <v>8331</v>
      </c>
      <c r="H50" s="181" t="s">
        <v>98</v>
      </c>
      <c r="I50" s="181"/>
    </row>
    <row r="51" spans="1:9" ht="15" customHeight="1">
      <c r="A51" s="199" t="s">
        <v>100</v>
      </c>
      <c r="B51" s="200"/>
      <c r="C51" s="50">
        <v>47182</v>
      </c>
      <c r="D51" s="50">
        <v>46651</v>
      </c>
      <c r="E51" s="51">
        <v>46083</v>
      </c>
      <c r="F51" s="51">
        <v>44398</v>
      </c>
      <c r="G51" s="51">
        <v>43425</v>
      </c>
      <c r="H51" s="181" t="s">
        <v>99</v>
      </c>
      <c r="I51" s="181"/>
    </row>
    <row r="52" spans="1:9" ht="15" customHeight="1">
      <c r="A52" s="185" t="s">
        <v>70</v>
      </c>
      <c r="B52" s="186"/>
      <c r="C52" s="50">
        <f>C53+C56</f>
        <v>69537</v>
      </c>
      <c r="D52" s="50">
        <f>D53+D56</f>
        <v>69381</v>
      </c>
      <c r="E52" s="50">
        <f>E53+E56</f>
        <v>69416</v>
      </c>
      <c r="F52" s="50">
        <f>F53+F56</f>
        <v>67750</v>
      </c>
      <c r="G52" s="50">
        <f>G53+G56</f>
        <v>67142</v>
      </c>
      <c r="H52" s="23"/>
      <c r="I52" s="23"/>
    </row>
    <row r="53" spans="1:9" ht="15" customHeight="1">
      <c r="A53" s="158" t="s">
        <v>65</v>
      </c>
      <c r="B53" s="201"/>
      <c r="C53" s="64">
        <v>33167</v>
      </c>
      <c r="D53" s="64">
        <v>32194</v>
      </c>
      <c r="E53" s="65">
        <v>31391</v>
      </c>
      <c r="F53" s="65">
        <v>30166</v>
      </c>
      <c r="G53" s="65">
        <v>28678</v>
      </c>
      <c r="H53" s="181" t="s">
        <v>68</v>
      </c>
      <c r="I53" s="181"/>
    </row>
    <row r="54" spans="1:9" ht="15" customHeight="1">
      <c r="A54" s="158" t="s">
        <v>101</v>
      </c>
      <c r="B54" s="201"/>
      <c r="C54" s="64">
        <v>18243</v>
      </c>
      <c r="D54" s="64">
        <v>18125</v>
      </c>
      <c r="E54" s="65">
        <v>18203</v>
      </c>
      <c r="F54" s="65">
        <v>17875</v>
      </c>
      <c r="G54" s="65">
        <v>17285</v>
      </c>
      <c r="H54" s="181" t="s">
        <v>103</v>
      </c>
      <c r="I54" s="181"/>
    </row>
    <row r="55" spans="1:9" ht="15" customHeight="1">
      <c r="A55" s="158" t="s">
        <v>102</v>
      </c>
      <c r="B55" s="201"/>
      <c r="C55" s="64">
        <v>14924</v>
      </c>
      <c r="D55" s="64">
        <v>14069</v>
      </c>
      <c r="E55" s="65">
        <v>13188</v>
      </c>
      <c r="F55" s="65">
        <v>12291</v>
      </c>
      <c r="G55" s="65">
        <v>11393</v>
      </c>
      <c r="H55" s="181" t="s">
        <v>104</v>
      </c>
      <c r="I55" s="181"/>
    </row>
    <row r="56" spans="1:9" ht="15" customHeight="1" thickBot="1">
      <c r="A56" s="199" t="s">
        <v>66</v>
      </c>
      <c r="B56" s="200"/>
      <c r="C56" s="50">
        <v>36370</v>
      </c>
      <c r="D56" s="50">
        <v>37187</v>
      </c>
      <c r="E56" s="51">
        <v>38025</v>
      </c>
      <c r="F56" s="51">
        <v>37584</v>
      </c>
      <c r="G56" s="51">
        <v>38464</v>
      </c>
      <c r="H56" s="23" t="s">
        <v>69</v>
      </c>
      <c r="I56" s="23"/>
    </row>
    <row r="57" spans="1:9" ht="15" customHeight="1" thickBot="1">
      <c r="A57" s="202" t="s">
        <v>0</v>
      </c>
      <c r="B57" s="203"/>
      <c r="C57" s="58">
        <f>C49/C52*100</f>
        <v>79.07876382357594</v>
      </c>
      <c r="D57" s="58">
        <f>D49/D52*100</f>
        <v>78.560412793127796</v>
      </c>
      <c r="E57" s="58">
        <f>E49/E52*100</f>
        <v>78.088625100841298</v>
      </c>
      <c r="F57" s="58">
        <f>F49/F52*100</f>
        <v>77.809594095940966</v>
      </c>
      <c r="G57" s="60">
        <f>G49/G52*100</f>
        <v>77.084388311340149</v>
      </c>
      <c r="H57" s="204"/>
      <c r="I57" s="181"/>
    </row>
    <row r="58" spans="1:9" ht="15" customHeight="1">
      <c r="A58" s="130"/>
      <c r="B58" s="130"/>
      <c r="C58" s="55"/>
      <c r="D58" s="55"/>
      <c r="E58" s="56"/>
      <c r="F58" s="55"/>
      <c r="G58" s="55"/>
    </row>
    <row r="59" spans="1:9" ht="15" customHeight="1">
      <c r="C59" s="47"/>
      <c r="D59" s="47"/>
      <c r="E59" s="48"/>
      <c r="F59" s="47"/>
      <c r="G59" s="47"/>
    </row>
  </sheetData>
  <mergeCells count="21">
    <mergeCell ref="A53:B53"/>
    <mergeCell ref="H53:I53"/>
    <mergeCell ref="A57:B57"/>
    <mergeCell ref="H57:I57"/>
    <mergeCell ref="A58:B58"/>
    <mergeCell ref="A56:B56"/>
    <mergeCell ref="A54:B54"/>
    <mergeCell ref="A55:B55"/>
    <mergeCell ref="H54:I54"/>
    <mergeCell ref="H55:I55"/>
    <mergeCell ref="A52:B52"/>
    <mergeCell ref="R1:R2"/>
    <mergeCell ref="S1:T2"/>
    <mergeCell ref="U1:Y2"/>
    <mergeCell ref="H48:I48"/>
    <mergeCell ref="A49:B49"/>
    <mergeCell ref="H49:I49"/>
    <mergeCell ref="H50:I50"/>
    <mergeCell ref="H51:I51"/>
    <mergeCell ref="A50:B50"/>
    <mergeCell ref="A51:B51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Y62"/>
  <sheetViews>
    <sheetView zoomScaleNormal="100" zoomScaleSheetLayoutView="85" workbookViewId="0">
      <selection activeCell="O22" sqref="O22"/>
    </sheetView>
  </sheetViews>
  <sheetFormatPr defaultRowHeight="15" customHeight="1"/>
  <cols>
    <col min="1" max="2" width="9" style="5"/>
    <col min="3" max="4" width="9" style="5" customWidth="1"/>
    <col min="5" max="5" width="9" style="24" customWidth="1"/>
    <col min="6" max="6" width="9" style="5" customWidth="1"/>
    <col min="7" max="8" width="9" style="5"/>
    <col min="9" max="9" width="9" style="5" customWidth="1"/>
    <col min="10" max="16384" width="9" style="5"/>
  </cols>
  <sheetData>
    <row r="1" spans="1:25" ht="15" customHeight="1">
      <c r="A1" s="27"/>
      <c r="B1" s="28"/>
      <c r="C1" s="28"/>
      <c r="D1" s="28"/>
      <c r="E1" s="28"/>
      <c r="F1" s="28"/>
      <c r="G1" s="29"/>
      <c r="H1" s="30"/>
      <c r="I1" s="30"/>
      <c r="J1" s="43"/>
      <c r="K1" s="43"/>
      <c r="L1" s="43"/>
      <c r="R1" s="187" t="s">
        <v>71</v>
      </c>
      <c r="S1" s="189" t="s">
        <v>3</v>
      </c>
      <c r="T1" s="207"/>
      <c r="U1" s="190"/>
      <c r="V1" s="193" t="s">
        <v>15</v>
      </c>
      <c r="W1" s="194"/>
      <c r="X1" s="194"/>
      <c r="Y1" s="195"/>
    </row>
    <row r="2" spans="1:25" ht="15" customHeight="1" thickBot="1">
      <c r="A2" s="27"/>
      <c r="B2" s="28"/>
      <c r="C2" s="28"/>
      <c r="D2" s="28"/>
      <c r="E2" s="28"/>
      <c r="F2" s="28"/>
      <c r="G2" s="29"/>
      <c r="H2" s="30"/>
      <c r="I2" s="30"/>
      <c r="J2" s="43"/>
      <c r="K2" s="43"/>
      <c r="L2" s="43"/>
      <c r="R2" s="188"/>
      <c r="S2" s="191"/>
      <c r="T2" s="208"/>
      <c r="U2" s="192"/>
      <c r="V2" s="196"/>
      <c r="W2" s="197"/>
      <c r="X2" s="197"/>
      <c r="Y2" s="198"/>
    </row>
    <row r="3" spans="1:25" ht="15" customHeight="1">
      <c r="A3" s="27"/>
      <c r="B3" s="28"/>
      <c r="C3" s="28"/>
      <c r="D3" s="28"/>
      <c r="E3" s="28"/>
      <c r="F3" s="28"/>
      <c r="G3" s="29"/>
      <c r="H3" s="30"/>
      <c r="I3" s="30"/>
      <c r="J3" s="43"/>
      <c r="K3" s="43"/>
      <c r="L3" s="43"/>
    </row>
    <row r="4" spans="1:25" ht="15" customHeight="1">
      <c r="A4" s="27"/>
      <c r="B4" s="28"/>
      <c r="C4" s="28"/>
      <c r="D4" s="28"/>
      <c r="E4" s="28"/>
      <c r="F4" s="28"/>
      <c r="G4" s="29"/>
      <c r="H4" s="30"/>
      <c r="I4" s="30"/>
      <c r="J4" s="43"/>
      <c r="K4" s="43"/>
      <c r="L4" s="43"/>
      <c r="M4" s="35"/>
      <c r="N4" s="35"/>
      <c r="O4" s="35"/>
      <c r="P4" s="35"/>
      <c r="Q4" s="35"/>
    </row>
    <row r="5" spans="1:25" ht="15" customHeight="1">
      <c r="A5" s="27"/>
      <c r="B5" s="28"/>
      <c r="C5" s="28"/>
      <c r="D5" s="28"/>
      <c r="E5" s="28"/>
      <c r="F5" s="28"/>
      <c r="G5" s="29"/>
      <c r="H5" s="30"/>
      <c r="I5" s="30"/>
      <c r="J5" s="43"/>
      <c r="K5" s="43"/>
      <c r="L5" s="43"/>
      <c r="M5" s="35"/>
      <c r="N5" s="35"/>
      <c r="O5" s="35"/>
      <c r="P5" s="35"/>
      <c r="Q5" s="35"/>
    </row>
    <row r="6" spans="1:25" ht="15" customHeight="1">
      <c r="A6" s="27"/>
      <c r="B6" s="28"/>
      <c r="C6" s="28"/>
      <c r="D6" s="28"/>
      <c r="E6" s="28"/>
      <c r="F6" s="28"/>
      <c r="G6" s="29"/>
      <c r="H6" s="30"/>
      <c r="I6" s="30"/>
      <c r="J6" s="43"/>
      <c r="K6" s="43"/>
      <c r="L6" s="43"/>
      <c r="M6" s="35"/>
      <c r="N6" s="35"/>
      <c r="O6" s="35"/>
      <c r="P6" s="35"/>
      <c r="Q6" s="35"/>
      <c r="R6" s="35"/>
      <c r="S6" s="35"/>
    </row>
    <row r="7" spans="1:25" ht="15" customHeight="1">
      <c r="A7" s="27"/>
      <c r="B7" s="28"/>
      <c r="C7" s="28"/>
      <c r="D7" s="28"/>
      <c r="E7" s="28"/>
      <c r="F7" s="28"/>
      <c r="G7" s="29"/>
      <c r="H7" s="30"/>
      <c r="I7" s="30"/>
      <c r="J7" s="43"/>
      <c r="K7" s="43"/>
      <c r="L7" s="43"/>
      <c r="M7" s="35"/>
      <c r="N7" s="35"/>
      <c r="O7" s="35"/>
      <c r="P7" s="35"/>
      <c r="Q7" s="35"/>
      <c r="R7" s="35"/>
      <c r="S7" s="35"/>
    </row>
    <row r="8" spans="1:25" ht="15" customHeight="1">
      <c r="A8" s="27"/>
      <c r="B8" s="28"/>
      <c r="C8" s="28"/>
      <c r="D8" s="28"/>
      <c r="E8" s="28"/>
      <c r="F8" s="28"/>
      <c r="G8" s="29"/>
      <c r="H8" s="30"/>
      <c r="I8" s="30"/>
      <c r="J8" s="43"/>
      <c r="K8" s="43"/>
      <c r="L8" s="43"/>
      <c r="M8" s="35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ht="15" customHeight="1">
      <c r="A9" s="27"/>
      <c r="B9" s="28"/>
      <c r="C9" s="28"/>
      <c r="D9" s="28"/>
      <c r="E9" s="28"/>
      <c r="F9" s="28"/>
      <c r="G9" s="29"/>
      <c r="H9" s="30"/>
      <c r="I9" s="30"/>
      <c r="J9" s="43"/>
      <c r="K9" s="43"/>
      <c r="L9" s="43"/>
      <c r="M9" s="35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spans="1:25" ht="15" customHeight="1">
      <c r="A10" s="27"/>
      <c r="B10" s="28"/>
      <c r="C10" s="28"/>
      <c r="D10" s="28"/>
      <c r="E10" s="28"/>
      <c r="F10" s="28"/>
      <c r="G10" s="29"/>
      <c r="H10" s="30"/>
      <c r="I10" s="30"/>
      <c r="J10" s="43"/>
      <c r="K10" s="43"/>
      <c r="L10" s="43"/>
      <c r="M10" s="35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25" ht="15" customHeight="1">
      <c r="A11" s="27"/>
      <c r="B11" s="28"/>
      <c r="C11" s="30"/>
      <c r="D11" s="30"/>
      <c r="E11" s="30"/>
      <c r="F11" s="30"/>
      <c r="G11" s="30"/>
      <c r="H11" s="30"/>
      <c r="I11" s="30"/>
      <c r="J11" s="43"/>
      <c r="K11" s="43"/>
      <c r="L11" s="43"/>
      <c r="M11" s="35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spans="1:25" ht="15" customHeight="1">
      <c r="A12" s="27"/>
      <c r="B12" s="28"/>
      <c r="C12" s="28"/>
      <c r="D12" s="28"/>
      <c r="E12" s="28"/>
      <c r="F12" s="28"/>
      <c r="G12" s="29"/>
      <c r="H12" s="30"/>
      <c r="I12" s="30"/>
      <c r="J12" s="43"/>
      <c r="K12" s="43"/>
      <c r="L12" s="43"/>
      <c r="M12" s="35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</row>
    <row r="13" spans="1:25" ht="15" customHeight="1">
      <c r="A13" s="27"/>
      <c r="B13" s="28"/>
      <c r="C13" s="28"/>
      <c r="D13" s="28"/>
      <c r="E13" s="28"/>
      <c r="F13" s="28"/>
      <c r="G13" s="29"/>
      <c r="H13" s="30"/>
      <c r="I13" s="30"/>
      <c r="J13" s="43"/>
      <c r="K13" s="43"/>
      <c r="L13" s="43"/>
      <c r="M13" s="35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</row>
    <row r="14" spans="1:25" ht="15" customHeight="1">
      <c r="A14" s="27"/>
      <c r="B14" s="28"/>
      <c r="C14" s="28"/>
      <c r="D14" s="28"/>
      <c r="E14" s="28"/>
      <c r="F14" s="28"/>
      <c r="G14" s="29"/>
      <c r="H14" s="30"/>
      <c r="I14" s="30"/>
      <c r="J14" s="43"/>
      <c r="K14" s="43"/>
      <c r="L14" s="43"/>
      <c r="M14" s="35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</row>
    <row r="15" spans="1:25" ht="15" customHeight="1">
      <c r="A15" s="27"/>
      <c r="B15" s="28"/>
      <c r="C15" s="28"/>
      <c r="D15" s="28"/>
      <c r="E15" s="28"/>
      <c r="F15" s="28"/>
      <c r="G15" s="29"/>
      <c r="H15" s="30"/>
      <c r="I15" s="30"/>
      <c r="J15" s="43"/>
      <c r="K15" s="43"/>
      <c r="L15" s="43"/>
      <c r="M15" s="35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</row>
    <row r="16" spans="1:25" ht="15" customHeight="1">
      <c r="A16" s="44"/>
      <c r="B16" s="45"/>
      <c r="C16" s="45"/>
      <c r="D16" s="45"/>
      <c r="E16" s="45"/>
      <c r="F16" s="45"/>
      <c r="G16" s="46"/>
      <c r="H16" s="43"/>
      <c r="I16" s="44"/>
      <c r="J16" s="43"/>
      <c r="K16" s="43"/>
      <c r="L16" s="43"/>
      <c r="M16" s="35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1:25" ht="15" customHeight="1">
      <c r="A17" s="44"/>
      <c r="B17" s="45"/>
      <c r="C17" s="45"/>
      <c r="D17" s="45"/>
      <c r="E17" s="45"/>
      <c r="F17" s="45"/>
      <c r="G17" s="46"/>
      <c r="H17" s="43"/>
      <c r="I17" s="43"/>
      <c r="J17" s="43"/>
      <c r="K17" s="43"/>
      <c r="L17" s="43"/>
      <c r="M17" s="35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</row>
    <row r="18" spans="1:25" ht="15" customHeight="1">
      <c r="A18" s="44"/>
      <c r="B18" s="45"/>
      <c r="C18" s="45"/>
      <c r="D18" s="45"/>
      <c r="E18" s="45"/>
      <c r="F18" s="45"/>
      <c r="G18" s="46"/>
      <c r="H18" s="43"/>
      <c r="I18" s="43"/>
      <c r="J18" s="43"/>
      <c r="K18" s="43"/>
      <c r="L18" s="43"/>
      <c r="M18" s="35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1:25" ht="15" customHeight="1">
      <c r="A19" s="44"/>
      <c r="B19" s="45"/>
      <c r="C19" s="45"/>
      <c r="D19" s="45"/>
      <c r="E19" s="45"/>
      <c r="F19" s="45"/>
      <c r="G19" s="46"/>
      <c r="H19" s="43"/>
      <c r="I19" s="43"/>
      <c r="J19" s="43"/>
      <c r="K19" s="43"/>
      <c r="L19" s="43"/>
      <c r="M19" s="35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1:25" ht="15" customHeight="1">
      <c r="A20" s="44"/>
      <c r="B20" s="45"/>
      <c r="C20" s="45"/>
      <c r="D20" s="45"/>
      <c r="E20" s="45"/>
      <c r="F20" s="45"/>
      <c r="G20" s="46"/>
      <c r="H20" s="43"/>
      <c r="I20" s="43"/>
      <c r="J20" s="43"/>
      <c r="K20" s="43"/>
      <c r="L20" s="43"/>
      <c r="M20" s="35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spans="1:25" ht="15" customHeight="1">
      <c r="A21" s="44"/>
      <c r="B21" s="45"/>
      <c r="C21" s="45"/>
      <c r="D21" s="45"/>
      <c r="E21" s="45"/>
      <c r="F21" s="45"/>
      <c r="G21" s="46"/>
      <c r="H21" s="43"/>
      <c r="I21" s="43"/>
      <c r="J21" s="43"/>
      <c r="K21" s="43"/>
      <c r="L21" s="43"/>
      <c r="M21" s="35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spans="1:25" ht="15" customHeight="1">
      <c r="A22" s="44"/>
      <c r="B22" s="45"/>
      <c r="C22" s="45"/>
      <c r="D22" s="45"/>
      <c r="E22" s="45"/>
      <c r="F22" s="45"/>
      <c r="G22" s="46"/>
      <c r="H22" s="43"/>
      <c r="I22" s="43"/>
      <c r="J22" s="43"/>
      <c r="K22" s="43"/>
      <c r="L22" s="43"/>
      <c r="M22" s="35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15" customHeight="1">
      <c r="A23" s="35"/>
      <c r="B23" s="26"/>
      <c r="C23" s="26"/>
      <c r="D23" s="26"/>
      <c r="E23" s="26"/>
      <c r="F23" s="26"/>
      <c r="G23" s="36"/>
      <c r="H23" s="22"/>
      <c r="I23" s="38"/>
      <c r="J23" s="38"/>
      <c r="K23" s="38"/>
      <c r="L23" s="38"/>
      <c r="M23" s="38" t="s">
        <v>48</v>
      </c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1:25" ht="15" customHeight="1">
      <c r="A24" s="31"/>
      <c r="B24" s="32"/>
      <c r="C24" s="32"/>
      <c r="D24" s="32"/>
      <c r="E24" s="32"/>
      <c r="F24" s="32"/>
      <c r="G24" s="33"/>
      <c r="H24" s="34"/>
      <c r="I24" s="34"/>
      <c r="J24" s="34"/>
      <c r="K24" s="34"/>
      <c r="L24" s="34"/>
      <c r="M24" s="35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 ht="15" customHeight="1">
      <c r="A25" s="31"/>
      <c r="B25" s="32"/>
      <c r="C25" s="32"/>
      <c r="D25" s="32"/>
      <c r="E25" s="32"/>
      <c r="F25" s="32"/>
      <c r="G25" s="33"/>
      <c r="H25" s="34"/>
      <c r="I25" s="34"/>
      <c r="J25" s="34"/>
      <c r="K25" s="34"/>
      <c r="L25" s="34"/>
      <c r="M25" s="35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5" ht="15" customHeight="1">
      <c r="A26" s="31"/>
      <c r="B26" s="32"/>
      <c r="C26" s="32"/>
      <c r="D26" s="32"/>
      <c r="E26" s="32"/>
      <c r="F26" s="32"/>
      <c r="G26" s="33"/>
      <c r="H26" s="34"/>
      <c r="I26" s="34"/>
      <c r="J26" s="34"/>
      <c r="K26" s="34"/>
      <c r="L26" s="34"/>
      <c r="M26" s="35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ht="15" customHeight="1">
      <c r="A27" s="31"/>
      <c r="B27" s="32"/>
      <c r="C27" s="32"/>
      <c r="D27" s="32"/>
      <c r="E27" s="32"/>
      <c r="F27" s="32"/>
      <c r="G27" s="33"/>
      <c r="H27" s="34"/>
      <c r="I27" s="34"/>
      <c r="J27" s="34"/>
      <c r="K27" s="34"/>
      <c r="L27" s="34"/>
      <c r="M27" s="35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5" customHeight="1">
      <c r="A28" s="31"/>
      <c r="B28" s="32"/>
      <c r="C28" s="32"/>
      <c r="D28" s="32"/>
      <c r="E28" s="32"/>
      <c r="F28" s="32"/>
      <c r="G28" s="31"/>
      <c r="H28" s="31"/>
      <c r="I28" s="31"/>
      <c r="J28" s="31"/>
      <c r="K28" s="31"/>
      <c r="L28" s="31"/>
      <c r="M28" s="35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25" ht="15" customHeight="1">
      <c r="A29" s="31"/>
      <c r="B29" s="32"/>
      <c r="C29" s="32"/>
      <c r="D29" s="32"/>
      <c r="E29" s="32"/>
      <c r="F29" s="32"/>
      <c r="G29" s="31"/>
      <c r="H29" s="31"/>
      <c r="I29" s="31"/>
      <c r="J29" s="31"/>
      <c r="K29" s="31"/>
      <c r="L29" s="31"/>
      <c r="M29" s="35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ht="15" customHeight="1">
      <c r="A30" s="31"/>
      <c r="B30" s="31"/>
      <c r="C30" s="31"/>
      <c r="D30" s="31"/>
      <c r="E30" s="34"/>
      <c r="F30" s="31"/>
      <c r="G30" s="31"/>
      <c r="H30" s="31"/>
      <c r="I30" s="31"/>
      <c r="J30" s="31"/>
      <c r="K30" s="31"/>
      <c r="L30" s="31"/>
      <c r="M30" s="35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25" ht="15" customHeight="1">
      <c r="A31" s="31"/>
      <c r="B31" s="31"/>
      <c r="C31" s="31"/>
      <c r="D31" s="31"/>
      <c r="E31" s="34"/>
      <c r="F31" s="31"/>
      <c r="G31" s="31"/>
      <c r="H31" s="31"/>
      <c r="I31" s="31"/>
      <c r="J31" s="31"/>
      <c r="K31" s="31"/>
      <c r="L31" s="31"/>
      <c r="M31" s="35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</row>
    <row r="32" spans="1:25" ht="15" customHeight="1">
      <c r="A32" s="31"/>
      <c r="B32" s="31"/>
      <c r="C32" s="31"/>
      <c r="D32" s="31"/>
      <c r="E32" s="34"/>
      <c r="F32" s="31"/>
      <c r="G32" s="31"/>
      <c r="H32" s="31"/>
      <c r="I32" s="31"/>
      <c r="J32" s="31"/>
      <c r="K32" s="31"/>
      <c r="L32" s="31"/>
      <c r="M32" s="35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 ht="15" customHeight="1">
      <c r="A33" s="31"/>
      <c r="B33" s="31"/>
      <c r="C33" s="31"/>
      <c r="D33" s="31"/>
      <c r="E33" s="34"/>
      <c r="F33" s="31"/>
      <c r="G33" s="31"/>
      <c r="H33" s="31"/>
      <c r="I33" s="31"/>
      <c r="J33" s="31"/>
      <c r="K33" s="31"/>
      <c r="L33" s="31"/>
      <c r="M33" s="35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ht="15" customHeight="1">
      <c r="A34" s="31"/>
      <c r="B34" s="31"/>
      <c r="C34" s="31"/>
      <c r="D34" s="31"/>
      <c r="E34" s="34"/>
      <c r="F34" s="31"/>
      <c r="G34" s="31"/>
      <c r="H34" s="31"/>
      <c r="I34" s="31"/>
      <c r="J34" s="31"/>
      <c r="K34" s="31"/>
      <c r="L34" s="31"/>
      <c r="M34" s="35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1:25" ht="15" customHeight="1">
      <c r="A35" s="31"/>
      <c r="B35" s="31"/>
      <c r="C35" s="31"/>
      <c r="D35" s="31"/>
      <c r="E35" s="34"/>
      <c r="F35" s="31"/>
      <c r="G35" s="31"/>
      <c r="H35" s="31"/>
      <c r="I35" s="31"/>
      <c r="J35" s="31"/>
      <c r="K35" s="31"/>
      <c r="L35" s="31"/>
      <c r="M35" s="35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1:25" ht="15" customHeight="1">
      <c r="A36" s="31"/>
      <c r="B36" s="31"/>
      <c r="C36" s="31"/>
      <c r="D36" s="31"/>
      <c r="E36" s="34"/>
      <c r="F36" s="31"/>
      <c r="G36" s="31"/>
      <c r="H36" s="31"/>
      <c r="I36" s="31"/>
      <c r="J36" s="31"/>
      <c r="K36" s="31"/>
      <c r="L36" s="31"/>
      <c r="M36" s="35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1:25" ht="15" customHeight="1">
      <c r="A37" s="31"/>
      <c r="B37" s="31"/>
      <c r="C37" s="31"/>
      <c r="D37" s="31"/>
      <c r="E37" s="34"/>
      <c r="F37" s="31"/>
      <c r="G37" s="31"/>
      <c r="H37" s="31"/>
      <c r="I37" s="31"/>
      <c r="J37" s="31"/>
      <c r="K37" s="31"/>
      <c r="L37" s="31"/>
      <c r="M37" s="35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spans="1:25" ht="15" customHeight="1">
      <c r="A38" s="31"/>
      <c r="B38" s="31"/>
      <c r="C38" s="31"/>
      <c r="D38" s="31"/>
      <c r="E38" s="34"/>
      <c r="F38" s="31"/>
      <c r="G38" s="31"/>
      <c r="H38" s="31"/>
      <c r="I38" s="31"/>
      <c r="J38" s="31"/>
      <c r="K38" s="31"/>
      <c r="L38" s="31"/>
      <c r="M38" s="35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spans="1:25" ht="15" customHeight="1">
      <c r="A39" s="31"/>
      <c r="B39" s="31"/>
      <c r="C39" s="31"/>
      <c r="D39" s="31"/>
      <c r="E39" s="34"/>
      <c r="F39" s="31"/>
      <c r="G39" s="31"/>
      <c r="H39" s="31"/>
      <c r="I39" s="31"/>
      <c r="J39" s="31"/>
      <c r="K39" s="31"/>
      <c r="L39" s="31"/>
      <c r="M39" s="35"/>
      <c r="N39" s="35"/>
      <c r="O39" s="35"/>
      <c r="P39" s="35"/>
      <c r="Q39" s="35"/>
      <c r="R39" s="35"/>
      <c r="S39" s="35"/>
    </row>
    <row r="40" spans="1:25" ht="15" customHeight="1">
      <c r="A40" s="31"/>
      <c r="B40" s="31"/>
      <c r="C40" s="31"/>
      <c r="D40" s="31"/>
      <c r="E40" s="34"/>
      <c r="F40" s="31"/>
      <c r="G40" s="31"/>
      <c r="H40" s="31"/>
      <c r="I40" s="31"/>
      <c r="J40" s="31"/>
      <c r="K40" s="31"/>
      <c r="L40" s="31"/>
      <c r="M40" s="35"/>
      <c r="N40" s="35"/>
      <c r="O40" s="35"/>
      <c r="P40" s="35"/>
      <c r="Q40" s="35"/>
      <c r="R40" s="35"/>
      <c r="S40" s="35"/>
    </row>
    <row r="41" spans="1:25" ht="15" customHeight="1">
      <c r="A41" s="31"/>
      <c r="B41" s="31"/>
      <c r="C41" s="31"/>
      <c r="D41" s="31"/>
      <c r="E41" s="34"/>
      <c r="F41" s="31"/>
      <c r="G41" s="31"/>
      <c r="H41" s="31"/>
      <c r="I41" s="31"/>
      <c r="J41" s="31"/>
      <c r="K41" s="31"/>
      <c r="L41" s="31"/>
    </row>
    <row r="42" spans="1:25" ht="15" customHeight="1">
      <c r="A42" s="31"/>
      <c r="B42" s="31"/>
      <c r="C42" s="31"/>
      <c r="D42" s="31"/>
      <c r="E42" s="34"/>
      <c r="F42" s="31"/>
      <c r="G42" s="31"/>
      <c r="H42" s="31"/>
      <c r="I42" s="31"/>
      <c r="J42" s="31"/>
      <c r="K42" s="31"/>
      <c r="L42" s="31"/>
    </row>
    <row r="43" spans="1:25" ht="15" customHeight="1">
      <c r="A43" s="31"/>
      <c r="B43" s="31"/>
      <c r="C43" s="31"/>
      <c r="D43" s="31"/>
      <c r="E43" s="34"/>
      <c r="F43" s="31"/>
      <c r="G43" s="31"/>
      <c r="H43" s="31"/>
      <c r="I43" s="31"/>
      <c r="J43" s="31"/>
      <c r="K43" s="31"/>
      <c r="L43" s="31"/>
    </row>
    <row r="44" spans="1:25" ht="15" customHeight="1">
      <c r="A44" s="31"/>
      <c r="B44" s="31"/>
      <c r="C44" s="34"/>
      <c r="D44" s="34"/>
      <c r="E44" s="34"/>
      <c r="F44" s="34"/>
      <c r="G44" s="34"/>
      <c r="H44" s="31"/>
      <c r="I44" s="31"/>
      <c r="J44" s="31"/>
      <c r="K44" s="31"/>
      <c r="L44" s="31"/>
    </row>
    <row r="45" spans="1:25" ht="15" customHeight="1">
      <c r="A45" s="31"/>
      <c r="B45" s="31"/>
      <c r="C45" s="31"/>
      <c r="D45" s="31"/>
      <c r="E45" s="34"/>
      <c r="F45" s="31"/>
      <c r="G45" s="31"/>
      <c r="H45" s="31"/>
      <c r="I45" s="31"/>
      <c r="J45" s="31"/>
      <c r="K45" s="31"/>
      <c r="L45" s="31"/>
    </row>
    <row r="46" spans="1:25" ht="15" customHeight="1">
      <c r="A46" s="35"/>
      <c r="B46" s="35"/>
      <c r="C46" s="35"/>
      <c r="D46" s="35"/>
      <c r="E46" s="22"/>
      <c r="F46" s="35"/>
      <c r="G46" s="35"/>
      <c r="H46" s="35"/>
    </row>
    <row r="48" spans="1:25" ht="15" customHeight="1" thickBot="1">
      <c r="C48" s="88" t="s">
        <v>43</v>
      </c>
      <c r="D48" s="88" t="s">
        <v>44</v>
      </c>
      <c r="E48" s="88" t="s">
        <v>45</v>
      </c>
      <c r="F48" s="88" t="s">
        <v>49</v>
      </c>
      <c r="G48" s="25" t="s">
        <v>116</v>
      </c>
      <c r="H48" s="181"/>
      <c r="I48" s="181"/>
    </row>
    <row r="49" spans="1:9" ht="15" customHeight="1" thickBot="1">
      <c r="A49" s="209" t="s">
        <v>80</v>
      </c>
      <c r="B49" s="210"/>
      <c r="C49" s="69">
        <f t="shared" ref="C49:F49" si="0">C50-C51</f>
        <v>170871</v>
      </c>
      <c r="D49" s="57">
        <f t="shared" si="0"/>
        <v>219014</v>
      </c>
      <c r="E49" s="57">
        <f t="shared" si="0"/>
        <v>207419</v>
      </c>
      <c r="F49" s="57">
        <f t="shared" si="0"/>
        <v>195544</v>
      </c>
      <c r="G49" s="70">
        <f>G50-G51</f>
        <v>180159</v>
      </c>
      <c r="H49" s="23"/>
      <c r="I49" s="23"/>
    </row>
    <row r="50" spans="1:9" ht="15" customHeight="1">
      <c r="A50" s="199" t="s">
        <v>72</v>
      </c>
      <c r="B50" s="200"/>
      <c r="C50" s="64">
        <v>601656</v>
      </c>
      <c r="D50" s="64">
        <v>564469</v>
      </c>
      <c r="E50" s="64">
        <v>526444</v>
      </c>
      <c r="F50" s="65">
        <v>488860</v>
      </c>
      <c r="G50" s="65">
        <v>450396</v>
      </c>
      <c r="H50" s="181" t="s">
        <v>74</v>
      </c>
      <c r="I50" s="181"/>
    </row>
    <row r="51" spans="1:9" ht="15" customHeight="1">
      <c r="A51" s="199" t="s">
        <v>73</v>
      </c>
      <c r="B51" s="200"/>
      <c r="C51" s="51">
        <f t="shared" ref="C51:E51" si="1">C50-C61</f>
        <v>430785</v>
      </c>
      <c r="D51" s="51">
        <f t="shared" si="1"/>
        <v>345455</v>
      </c>
      <c r="E51" s="51">
        <f t="shared" si="1"/>
        <v>319025</v>
      </c>
      <c r="F51" s="51">
        <f>F50-F61</f>
        <v>293316</v>
      </c>
      <c r="G51" s="94">
        <v>270237</v>
      </c>
      <c r="H51" s="211" t="s">
        <v>79</v>
      </c>
      <c r="I51" s="211"/>
    </row>
    <row r="52" spans="1:9" ht="15" customHeight="1">
      <c r="A52" s="209" t="s">
        <v>90</v>
      </c>
      <c r="B52" s="212"/>
      <c r="C52" s="51">
        <f t="shared" ref="C52:E52" si="2">C53-C54-C55</f>
        <v>7807</v>
      </c>
      <c r="D52" s="51">
        <f t="shared" si="2"/>
        <v>7855</v>
      </c>
      <c r="E52" s="51">
        <f t="shared" si="2"/>
        <v>8123</v>
      </c>
      <c r="F52" s="51">
        <f>F53-F54-F55</f>
        <v>8318</v>
      </c>
      <c r="G52" s="51">
        <f>G53-G54-G55</f>
        <v>8331</v>
      </c>
      <c r="H52" s="181"/>
      <c r="I52" s="181"/>
    </row>
    <row r="53" spans="1:9" ht="15" customHeight="1">
      <c r="A53" s="200" t="s">
        <v>24</v>
      </c>
      <c r="B53" s="186"/>
      <c r="C53" s="50">
        <v>7807</v>
      </c>
      <c r="D53" s="50">
        <v>7855</v>
      </c>
      <c r="E53" s="50">
        <v>8123</v>
      </c>
      <c r="F53" s="51">
        <v>8318</v>
      </c>
      <c r="G53" s="51">
        <v>8331</v>
      </c>
      <c r="H53" s="23" t="s">
        <v>63</v>
      </c>
      <c r="I53" s="23"/>
    </row>
    <row r="54" spans="1:9" ht="15" customHeight="1">
      <c r="A54" s="200" t="s">
        <v>75</v>
      </c>
      <c r="B54" s="186"/>
      <c r="C54" s="50">
        <v>0</v>
      </c>
      <c r="D54" s="50">
        <v>0</v>
      </c>
      <c r="E54" s="50">
        <v>0</v>
      </c>
      <c r="F54" s="51">
        <v>0</v>
      </c>
      <c r="G54" s="51">
        <v>0</v>
      </c>
      <c r="H54" s="23" t="s">
        <v>78</v>
      </c>
      <c r="I54" s="23"/>
    </row>
    <row r="55" spans="1:9" ht="15" customHeight="1" thickBot="1">
      <c r="A55" s="205" t="s">
        <v>76</v>
      </c>
      <c r="B55" s="206"/>
      <c r="C55" s="62">
        <v>0</v>
      </c>
      <c r="D55" s="62">
        <v>0</v>
      </c>
      <c r="E55" s="61">
        <v>0</v>
      </c>
      <c r="F55" s="63">
        <v>0</v>
      </c>
      <c r="G55" s="91">
        <v>0</v>
      </c>
      <c r="H55" s="23" t="s">
        <v>77</v>
      </c>
      <c r="I55" s="23"/>
    </row>
    <row r="56" spans="1:9" ht="15" customHeight="1" thickBot="1">
      <c r="A56" s="202" t="s">
        <v>96</v>
      </c>
      <c r="B56" s="203"/>
      <c r="C56" s="58">
        <f>C49/C52*100</f>
        <v>2188.6896375048036</v>
      </c>
      <c r="D56" s="58">
        <f>D49/D52*100</f>
        <v>2788.2113303628262</v>
      </c>
      <c r="E56" s="59">
        <f>E49/E52*100</f>
        <v>2553.4777791456358</v>
      </c>
      <c r="F56" s="58">
        <f>F49/F52*100</f>
        <v>2350.8535705698487</v>
      </c>
      <c r="G56" s="60">
        <f>G49/G52*100</f>
        <v>2162.5135037810587</v>
      </c>
      <c r="H56" s="204"/>
      <c r="I56" s="181"/>
    </row>
    <row r="57" spans="1:9" ht="15" customHeight="1">
      <c r="A57" s="130" t="s">
        <v>94</v>
      </c>
      <c r="B57" s="130"/>
      <c r="C57" s="55">
        <v>1197.82</v>
      </c>
      <c r="D57" s="55">
        <v>1126.77</v>
      </c>
      <c r="E57" s="56">
        <v>1044.8</v>
      </c>
      <c r="F57" s="55">
        <v>1081.8</v>
      </c>
      <c r="G57" s="93">
        <v>974.93</v>
      </c>
      <c r="H57" s="95" t="s">
        <v>119</v>
      </c>
    </row>
    <row r="58" spans="1:9" ht="15" customHeight="1">
      <c r="C58" s="47"/>
      <c r="D58" s="47"/>
      <c r="E58" s="48"/>
      <c r="F58" s="47"/>
      <c r="G58" s="47"/>
    </row>
    <row r="59" spans="1:9" ht="15" customHeight="1">
      <c r="C59" s="5">
        <v>2188.69</v>
      </c>
      <c r="D59" s="5">
        <v>2788.21</v>
      </c>
      <c r="E59" s="90">
        <v>2553.48</v>
      </c>
      <c r="F59" s="5">
        <v>2350.85</v>
      </c>
      <c r="G59" s="92">
        <f>G56</f>
        <v>2162.5135037810587</v>
      </c>
    </row>
    <row r="60" spans="1:9" ht="15" customHeight="1" thickBot="1"/>
    <row r="61" spans="1:9" ht="15" customHeight="1" thickBot="1">
      <c r="C61" s="66">
        <f t="shared" ref="C61:E61" si="3">ROUND(C59*C52/100,0)</f>
        <v>170871</v>
      </c>
      <c r="D61" s="67">
        <f t="shared" si="3"/>
        <v>219014</v>
      </c>
      <c r="E61" s="67">
        <f t="shared" si="3"/>
        <v>207419</v>
      </c>
      <c r="F61" s="67">
        <f>ROUND(F59*F52/100,0)</f>
        <v>195544</v>
      </c>
      <c r="G61" s="68">
        <f>ROUND(G59*G52/100,0)</f>
        <v>180159</v>
      </c>
    </row>
    <row r="62" spans="1:9" ht="15" customHeight="1">
      <c r="C62" s="49">
        <f>C51/C50</f>
        <v>0.71599884319278795</v>
      </c>
      <c r="D62" s="49">
        <f t="shared" ref="D62:G62" si="4">D51/D50</f>
        <v>0.61199995039585875</v>
      </c>
      <c r="E62" s="49">
        <f t="shared" si="4"/>
        <v>0.60599987842961456</v>
      </c>
      <c r="F62" s="49">
        <f>F51/F50</f>
        <v>0.6</v>
      </c>
      <c r="G62" s="49">
        <f t="shared" si="4"/>
        <v>0.59999866783896838</v>
      </c>
    </row>
  </sheetData>
  <mergeCells count="17">
    <mergeCell ref="S1:U2"/>
    <mergeCell ref="V1:Y2"/>
    <mergeCell ref="A51:B51"/>
    <mergeCell ref="A49:B49"/>
    <mergeCell ref="A53:B53"/>
    <mergeCell ref="R1:R2"/>
    <mergeCell ref="H48:I48"/>
    <mergeCell ref="A50:B50"/>
    <mergeCell ref="H50:I50"/>
    <mergeCell ref="H51:I51"/>
    <mergeCell ref="A52:B52"/>
    <mergeCell ref="H52:I52"/>
    <mergeCell ref="A56:B56"/>
    <mergeCell ref="H56:I56"/>
    <mergeCell ref="A57:B57"/>
    <mergeCell ref="A54:B54"/>
    <mergeCell ref="A55:B55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56"/>
  <sheetViews>
    <sheetView zoomScaleNormal="100" zoomScaleSheetLayoutView="85" workbookViewId="0">
      <selection activeCell="P40" sqref="P40"/>
    </sheetView>
  </sheetViews>
  <sheetFormatPr defaultRowHeight="15" customHeight="1"/>
  <cols>
    <col min="1" max="2" width="9" style="5"/>
    <col min="3" max="4" width="9" style="5" customWidth="1"/>
    <col min="5" max="5" width="9" style="24" customWidth="1"/>
    <col min="6" max="6" width="9" style="5" customWidth="1"/>
    <col min="7" max="8" width="9" style="5"/>
    <col min="9" max="9" width="9" style="5" customWidth="1"/>
    <col min="10" max="16384" width="9" style="5"/>
  </cols>
  <sheetData>
    <row r="1" spans="1:25" ht="15" customHeight="1">
      <c r="A1" s="27"/>
      <c r="B1" s="28"/>
      <c r="C1" s="28"/>
      <c r="D1" s="28"/>
      <c r="E1" s="28"/>
      <c r="F1" s="28"/>
      <c r="G1" s="29"/>
      <c r="H1" s="30"/>
      <c r="I1" s="30"/>
      <c r="J1" s="43"/>
      <c r="K1" s="43"/>
      <c r="L1" s="43"/>
      <c r="R1" s="187" t="s">
        <v>61</v>
      </c>
      <c r="S1" s="189" t="s">
        <v>4</v>
      </c>
      <c r="T1" s="190"/>
      <c r="U1" s="193" t="s">
        <v>62</v>
      </c>
      <c r="V1" s="194"/>
      <c r="W1" s="194"/>
      <c r="X1" s="194"/>
      <c r="Y1" s="195"/>
    </row>
    <row r="2" spans="1:25" ht="15" customHeight="1" thickBot="1">
      <c r="A2" s="27"/>
      <c r="B2" s="28"/>
      <c r="C2" s="28"/>
      <c r="D2" s="28"/>
      <c r="E2" s="28"/>
      <c r="F2" s="28"/>
      <c r="G2" s="29"/>
      <c r="H2" s="30"/>
      <c r="I2" s="30"/>
      <c r="J2" s="43"/>
      <c r="K2" s="43"/>
      <c r="L2" s="43"/>
      <c r="R2" s="188"/>
      <c r="S2" s="191"/>
      <c r="T2" s="192"/>
      <c r="U2" s="196"/>
      <c r="V2" s="197"/>
      <c r="W2" s="197"/>
      <c r="X2" s="197"/>
      <c r="Y2" s="198"/>
    </row>
    <row r="3" spans="1:25" ht="15" customHeight="1">
      <c r="A3" s="27"/>
      <c r="B3" s="28"/>
      <c r="C3" s="28"/>
      <c r="D3" s="28"/>
      <c r="E3" s="28"/>
      <c r="F3" s="28"/>
      <c r="G3" s="29"/>
      <c r="H3" s="30"/>
      <c r="I3" s="30"/>
      <c r="J3" s="43"/>
      <c r="K3" s="43"/>
      <c r="L3" s="43"/>
    </row>
    <row r="4" spans="1:25" ht="15" customHeight="1">
      <c r="A4" s="27"/>
      <c r="B4" s="28"/>
      <c r="C4" s="28"/>
      <c r="D4" s="28"/>
      <c r="E4" s="28"/>
      <c r="F4" s="28"/>
      <c r="G4" s="29"/>
      <c r="H4" s="30"/>
      <c r="I4" s="30"/>
      <c r="J4" s="43"/>
      <c r="K4" s="43"/>
      <c r="L4" s="43"/>
      <c r="M4" s="35"/>
      <c r="N4" s="35"/>
      <c r="O4" s="35"/>
      <c r="P4" s="35"/>
      <c r="Q4" s="35"/>
    </row>
    <row r="5" spans="1:25" ht="15" customHeight="1">
      <c r="A5" s="27"/>
      <c r="B5" s="28"/>
      <c r="C5" s="28"/>
      <c r="D5" s="28"/>
      <c r="E5" s="28"/>
      <c r="F5" s="28"/>
      <c r="G5" s="29"/>
      <c r="H5" s="30"/>
      <c r="I5" s="30"/>
      <c r="J5" s="43"/>
      <c r="K5" s="43"/>
      <c r="L5" s="43"/>
      <c r="M5" s="35"/>
      <c r="N5" s="35"/>
      <c r="O5" s="35"/>
      <c r="P5" s="35"/>
      <c r="Q5" s="35"/>
    </row>
    <row r="6" spans="1:25" ht="15" customHeight="1">
      <c r="A6" s="27"/>
      <c r="B6" s="28"/>
      <c r="C6" s="28"/>
      <c r="D6" s="28"/>
      <c r="E6" s="28"/>
      <c r="F6" s="28"/>
      <c r="G6" s="29"/>
      <c r="H6" s="30"/>
      <c r="I6" s="30"/>
      <c r="J6" s="43"/>
      <c r="K6" s="43"/>
      <c r="L6" s="43"/>
      <c r="M6" s="35"/>
      <c r="N6" s="35"/>
      <c r="O6" s="35"/>
      <c r="P6" s="35"/>
      <c r="Q6" s="35"/>
      <c r="R6" s="35"/>
      <c r="S6" s="35"/>
    </row>
    <row r="7" spans="1:25" ht="15" customHeight="1">
      <c r="A7" s="27"/>
      <c r="B7" s="28"/>
      <c r="C7" s="28"/>
      <c r="D7" s="28"/>
      <c r="E7" s="28"/>
      <c r="F7" s="28"/>
      <c r="G7" s="29"/>
      <c r="H7" s="30"/>
      <c r="I7" s="30"/>
      <c r="J7" s="43"/>
      <c r="K7" s="43"/>
      <c r="L7" s="43"/>
      <c r="M7" s="35"/>
      <c r="N7" s="35"/>
      <c r="O7" s="35"/>
      <c r="P7" s="35"/>
      <c r="Q7" s="35"/>
      <c r="R7" s="35"/>
      <c r="S7" s="35"/>
    </row>
    <row r="8" spans="1:25" ht="15" customHeight="1">
      <c r="A8" s="27"/>
      <c r="B8" s="28"/>
      <c r="C8" s="28"/>
      <c r="D8" s="28"/>
      <c r="E8" s="28"/>
      <c r="F8" s="28"/>
      <c r="G8" s="29"/>
      <c r="H8" s="30"/>
      <c r="I8" s="30"/>
      <c r="J8" s="43"/>
      <c r="K8" s="43"/>
      <c r="L8" s="43"/>
      <c r="M8" s="35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ht="15" customHeight="1">
      <c r="A9" s="27"/>
      <c r="B9" s="28"/>
      <c r="C9" s="28"/>
      <c r="D9" s="28"/>
      <c r="E9" s="28"/>
      <c r="F9" s="28"/>
      <c r="G9" s="29"/>
      <c r="H9" s="30"/>
      <c r="I9" s="30"/>
      <c r="J9" s="43"/>
      <c r="K9" s="43"/>
      <c r="L9" s="43"/>
      <c r="M9" s="35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spans="1:25" ht="15" customHeight="1">
      <c r="A10" s="27"/>
      <c r="B10" s="28"/>
      <c r="C10" s="28"/>
      <c r="D10" s="28"/>
      <c r="E10" s="28"/>
      <c r="F10" s="28"/>
      <c r="G10" s="29"/>
      <c r="H10" s="30"/>
      <c r="I10" s="30"/>
      <c r="J10" s="43"/>
      <c r="K10" s="43"/>
      <c r="L10" s="43"/>
      <c r="M10" s="35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25" ht="15" customHeight="1">
      <c r="A11" s="27"/>
      <c r="B11" s="28"/>
      <c r="C11" s="30"/>
      <c r="D11" s="30"/>
      <c r="E11" s="30"/>
      <c r="F11" s="30"/>
      <c r="G11" s="30"/>
      <c r="H11" s="30"/>
      <c r="I11" s="30"/>
      <c r="J11" s="43"/>
      <c r="K11" s="43"/>
      <c r="L11" s="43"/>
      <c r="M11" s="35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spans="1:25" ht="15" customHeight="1">
      <c r="A12" s="27"/>
      <c r="B12" s="28"/>
      <c r="C12" s="28"/>
      <c r="D12" s="28"/>
      <c r="E12" s="28"/>
      <c r="F12" s="28"/>
      <c r="G12" s="29"/>
      <c r="H12" s="30"/>
      <c r="I12" s="30"/>
      <c r="J12" s="43"/>
      <c r="K12" s="43"/>
      <c r="L12" s="43"/>
      <c r="M12" s="35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</row>
    <row r="13" spans="1:25" ht="15" customHeight="1">
      <c r="A13" s="27"/>
      <c r="B13" s="28"/>
      <c r="C13" s="28"/>
      <c r="D13" s="28"/>
      <c r="E13" s="28"/>
      <c r="F13" s="28"/>
      <c r="G13" s="29"/>
      <c r="H13" s="30"/>
      <c r="I13" s="30"/>
      <c r="J13" s="43"/>
      <c r="K13" s="43"/>
      <c r="L13" s="43"/>
      <c r="M13" s="35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</row>
    <row r="14" spans="1:25" ht="15" customHeight="1">
      <c r="A14" s="27"/>
      <c r="B14" s="28"/>
      <c r="C14" s="28"/>
      <c r="D14" s="28"/>
      <c r="E14" s="28"/>
      <c r="F14" s="28"/>
      <c r="G14" s="29"/>
      <c r="H14" s="30"/>
      <c r="I14" s="30"/>
      <c r="J14" s="43"/>
      <c r="K14" s="43"/>
      <c r="L14" s="43"/>
      <c r="M14" s="35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</row>
    <row r="15" spans="1:25" ht="15" customHeight="1">
      <c r="A15" s="27"/>
      <c r="B15" s="28"/>
      <c r="C15" s="28"/>
      <c r="D15" s="28"/>
      <c r="E15" s="28"/>
      <c r="F15" s="28"/>
      <c r="G15" s="29"/>
      <c r="H15" s="30"/>
      <c r="I15" s="30"/>
      <c r="J15" s="43"/>
      <c r="K15" s="43"/>
      <c r="L15" s="43"/>
      <c r="M15" s="35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</row>
    <row r="16" spans="1:25" ht="15" customHeight="1">
      <c r="A16" s="44"/>
      <c r="B16" s="45"/>
      <c r="C16" s="45"/>
      <c r="D16" s="45"/>
      <c r="E16" s="45"/>
      <c r="F16" s="45"/>
      <c r="G16" s="46"/>
      <c r="H16" s="43"/>
      <c r="I16" s="44"/>
      <c r="J16" s="43"/>
      <c r="K16" s="43"/>
      <c r="L16" s="43"/>
      <c r="M16" s="35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1:25" ht="15" customHeight="1">
      <c r="A17" s="44"/>
      <c r="B17" s="45"/>
      <c r="C17" s="45"/>
      <c r="D17" s="45"/>
      <c r="E17" s="45"/>
      <c r="F17" s="45"/>
      <c r="G17" s="46"/>
      <c r="H17" s="43"/>
      <c r="I17" s="43"/>
      <c r="J17" s="43"/>
      <c r="K17" s="43"/>
      <c r="L17" s="43"/>
      <c r="M17" s="35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</row>
    <row r="18" spans="1:25" ht="15" customHeight="1">
      <c r="A18" s="44"/>
      <c r="B18" s="45"/>
      <c r="C18" s="45"/>
      <c r="D18" s="45"/>
      <c r="E18" s="45"/>
      <c r="F18" s="45"/>
      <c r="G18" s="46"/>
      <c r="H18" s="43"/>
      <c r="I18" s="43"/>
      <c r="J18" s="43"/>
      <c r="K18" s="43"/>
      <c r="L18" s="43"/>
      <c r="M18" s="35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1:25" ht="15" customHeight="1">
      <c r="A19" s="44"/>
      <c r="B19" s="45"/>
      <c r="C19" s="45"/>
      <c r="D19" s="45"/>
      <c r="E19" s="45"/>
      <c r="F19" s="45"/>
      <c r="G19" s="46"/>
      <c r="H19" s="43"/>
      <c r="I19" s="43"/>
      <c r="J19" s="43"/>
      <c r="K19" s="43"/>
      <c r="L19" s="43"/>
      <c r="M19" s="35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1:25" ht="15" customHeight="1">
      <c r="A20" s="44"/>
      <c r="B20" s="45"/>
      <c r="C20" s="45"/>
      <c r="D20" s="45"/>
      <c r="E20" s="45"/>
      <c r="F20" s="45"/>
      <c r="G20" s="46"/>
      <c r="H20" s="43"/>
      <c r="I20" s="43"/>
      <c r="J20" s="43"/>
      <c r="K20" s="43"/>
      <c r="L20" s="43"/>
      <c r="M20" s="35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spans="1:25" ht="15" customHeight="1">
      <c r="A21" s="44"/>
      <c r="B21" s="45"/>
      <c r="C21" s="45"/>
      <c r="D21" s="45"/>
      <c r="E21" s="45"/>
      <c r="F21" s="45"/>
      <c r="G21" s="46"/>
      <c r="H21" s="43"/>
      <c r="I21" s="43"/>
      <c r="J21" s="43"/>
      <c r="K21" s="43"/>
      <c r="L21" s="43"/>
      <c r="M21" s="35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spans="1:25" ht="15" customHeight="1">
      <c r="A22" s="44"/>
      <c r="B22" s="45"/>
      <c r="C22" s="45"/>
      <c r="D22" s="45"/>
      <c r="E22" s="45"/>
      <c r="F22" s="45"/>
      <c r="G22" s="46"/>
      <c r="H22" s="43"/>
      <c r="I22" s="43"/>
      <c r="J22" s="43"/>
      <c r="K22" s="43"/>
      <c r="L22" s="43"/>
      <c r="M22" s="35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15" customHeight="1">
      <c r="A23" s="35"/>
      <c r="B23" s="26"/>
      <c r="C23" s="26"/>
      <c r="D23" s="26"/>
      <c r="E23" s="26"/>
      <c r="F23" s="26"/>
      <c r="G23" s="36"/>
      <c r="H23" s="22"/>
      <c r="I23" s="38"/>
      <c r="J23" s="38"/>
      <c r="K23" s="38"/>
      <c r="L23" s="38"/>
      <c r="M23" s="38" t="s">
        <v>48</v>
      </c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1:25" ht="15" customHeight="1">
      <c r="A24" s="31"/>
      <c r="B24" s="32"/>
      <c r="C24" s="32"/>
      <c r="D24" s="32"/>
      <c r="E24" s="32"/>
      <c r="F24" s="32"/>
      <c r="G24" s="33"/>
      <c r="H24" s="34"/>
      <c r="I24" s="34"/>
      <c r="J24" s="34"/>
      <c r="K24" s="34"/>
      <c r="L24" s="34"/>
      <c r="M24" s="35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 ht="15" customHeight="1">
      <c r="A25" s="31"/>
      <c r="B25" s="32"/>
      <c r="C25" s="32"/>
      <c r="D25" s="32"/>
      <c r="E25" s="32"/>
      <c r="F25" s="32"/>
      <c r="G25" s="33"/>
      <c r="H25" s="34"/>
      <c r="I25" s="34"/>
      <c r="J25" s="34"/>
      <c r="K25" s="34"/>
      <c r="L25" s="34"/>
      <c r="M25" s="35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5" ht="15" customHeight="1">
      <c r="A26" s="31"/>
      <c r="B26" s="32"/>
      <c r="C26" s="32"/>
      <c r="D26" s="32"/>
      <c r="E26" s="32"/>
      <c r="F26" s="32"/>
      <c r="G26" s="33"/>
      <c r="H26" s="34"/>
      <c r="I26" s="34"/>
      <c r="J26" s="34"/>
      <c r="K26" s="34"/>
      <c r="L26" s="34"/>
      <c r="M26" s="35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ht="15" customHeight="1">
      <c r="A27" s="31"/>
      <c r="B27" s="32"/>
      <c r="C27" s="32"/>
      <c r="D27" s="32"/>
      <c r="E27" s="32"/>
      <c r="F27" s="32"/>
      <c r="G27" s="33"/>
      <c r="H27" s="34"/>
      <c r="I27" s="34"/>
      <c r="J27" s="34"/>
      <c r="K27" s="34"/>
      <c r="L27" s="34"/>
      <c r="M27" s="35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5" customHeight="1">
      <c r="A28" s="31"/>
      <c r="B28" s="32"/>
      <c r="C28" s="32"/>
      <c r="D28" s="32"/>
      <c r="E28" s="32"/>
      <c r="F28" s="32"/>
      <c r="G28" s="33"/>
      <c r="H28" s="34"/>
      <c r="I28" s="34"/>
      <c r="J28" s="34"/>
      <c r="K28" s="34"/>
      <c r="L28" s="34"/>
      <c r="M28" s="35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25" ht="15" customHeight="1">
      <c r="A29" s="31"/>
      <c r="B29" s="32"/>
      <c r="C29" s="32"/>
      <c r="D29" s="32"/>
      <c r="E29" s="32"/>
      <c r="F29" s="32"/>
      <c r="G29" s="33"/>
      <c r="H29" s="34"/>
      <c r="I29" s="34"/>
      <c r="J29" s="34"/>
      <c r="K29" s="34"/>
      <c r="L29" s="34"/>
      <c r="M29" s="35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ht="15" customHeight="1">
      <c r="A30" s="31"/>
      <c r="B30" s="32"/>
      <c r="C30" s="32"/>
      <c r="D30" s="32"/>
      <c r="E30" s="32"/>
      <c r="F30" s="32"/>
      <c r="G30" s="33"/>
      <c r="H30" s="34"/>
      <c r="I30" s="34"/>
      <c r="J30" s="34"/>
      <c r="K30" s="34"/>
      <c r="L30" s="34"/>
      <c r="M30" s="35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25" ht="15" customHeight="1">
      <c r="A31" s="31"/>
      <c r="B31" s="32"/>
      <c r="C31" s="32"/>
      <c r="D31" s="32"/>
      <c r="E31" s="32"/>
      <c r="F31" s="32"/>
      <c r="G31" s="33"/>
      <c r="H31" s="34"/>
      <c r="I31" s="34"/>
      <c r="J31" s="34"/>
      <c r="K31" s="34"/>
      <c r="L31" s="34"/>
      <c r="M31" s="35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</row>
    <row r="32" spans="1:25" ht="15" customHeight="1">
      <c r="A32" s="31"/>
      <c r="B32" s="32"/>
      <c r="C32" s="32"/>
      <c r="D32" s="32"/>
      <c r="E32" s="32"/>
      <c r="F32" s="32"/>
      <c r="G32" s="31"/>
      <c r="H32" s="31"/>
      <c r="I32" s="31"/>
      <c r="J32" s="31"/>
      <c r="K32" s="31"/>
      <c r="L32" s="31"/>
      <c r="M32" s="35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 ht="15" customHeight="1">
      <c r="A33" s="31"/>
      <c r="B33" s="32"/>
      <c r="C33" s="32"/>
      <c r="D33" s="32"/>
      <c r="E33" s="32"/>
      <c r="F33" s="32"/>
      <c r="G33" s="31"/>
      <c r="H33" s="31"/>
      <c r="I33" s="31"/>
      <c r="J33" s="31"/>
      <c r="K33" s="31"/>
      <c r="L33" s="31"/>
      <c r="M33" s="35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ht="15" customHeight="1">
      <c r="A34" s="31"/>
      <c r="B34" s="31"/>
      <c r="C34" s="31"/>
      <c r="D34" s="31"/>
      <c r="E34" s="34"/>
      <c r="F34" s="31"/>
      <c r="G34" s="31"/>
      <c r="H34" s="31"/>
      <c r="I34" s="31"/>
      <c r="J34" s="31"/>
      <c r="K34" s="31"/>
      <c r="L34" s="31"/>
      <c r="M34" s="35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1:25" ht="15" customHeight="1">
      <c r="A35" s="31"/>
      <c r="B35" s="31"/>
      <c r="C35" s="31"/>
      <c r="D35" s="31"/>
      <c r="E35" s="34"/>
      <c r="F35" s="31"/>
      <c r="G35" s="31"/>
      <c r="H35" s="31"/>
      <c r="I35" s="31"/>
      <c r="J35" s="31"/>
      <c r="K35" s="31"/>
      <c r="L35" s="31"/>
      <c r="M35" s="35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1:25" ht="15" customHeight="1">
      <c r="A36" s="31"/>
      <c r="B36" s="31"/>
      <c r="C36" s="31"/>
      <c r="D36" s="31"/>
      <c r="E36" s="34"/>
      <c r="F36" s="31"/>
      <c r="G36" s="31"/>
      <c r="H36" s="31"/>
      <c r="I36" s="31"/>
      <c r="J36" s="31"/>
      <c r="K36" s="31"/>
      <c r="L36" s="31"/>
      <c r="M36" s="35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1:25" ht="15" customHeight="1">
      <c r="A37" s="31"/>
      <c r="B37" s="31"/>
      <c r="C37" s="31"/>
      <c r="D37" s="31"/>
      <c r="E37" s="34"/>
      <c r="F37" s="31"/>
      <c r="G37" s="31"/>
      <c r="H37" s="31"/>
      <c r="I37" s="31"/>
      <c r="J37" s="31"/>
      <c r="K37" s="31"/>
      <c r="L37" s="31"/>
      <c r="M37" s="35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spans="1:25" ht="15" customHeight="1">
      <c r="A38" s="31"/>
      <c r="B38" s="31"/>
      <c r="C38" s="31"/>
      <c r="D38" s="31"/>
      <c r="E38" s="34"/>
      <c r="F38" s="31"/>
      <c r="G38" s="31"/>
      <c r="H38" s="31"/>
      <c r="I38" s="31"/>
      <c r="J38" s="31"/>
      <c r="K38" s="31"/>
      <c r="L38" s="31"/>
      <c r="M38" s="35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spans="1:25" ht="15" customHeight="1">
      <c r="A39" s="31"/>
      <c r="B39" s="31"/>
      <c r="C39" s="31"/>
      <c r="D39" s="31"/>
      <c r="E39" s="34"/>
      <c r="F39" s="31"/>
      <c r="G39" s="31"/>
      <c r="H39" s="31"/>
      <c r="I39" s="31"/>
      <c r="J39" s="31"/>
      <c r="K39" s="31"/>
      <c r="L39" s="31"/>
      <c r="M39" s="35"/>
      <c r="N39" s="35"/>
      <c r="O39" s="35"/>
      <c r="P39" s="35"/>
      <c r="Q39" s="35"/>
      <c r="R39" s="35"/>
      <c r="S39" s="35"/>
    </row>
    <row r="40" spans="1:25" ht="15" customHeight="1">
      <c r="A40" s="31"/>
      <c r="B40" s="31"/>
      <c r="C40" s="31"/>
      <c r="D40" s="31"/>
      <c r="E40" s="34"/>
      <c r="F40" s="31"/>
      <c r="G40" s="31"/>
      <c r="H40" s="31"/>
      <c r="I40" s="31"/>
      <c r="J40" s="31"/>
      <c r="K40" s="31"/>
      <c r="L40" s="31"/>
      <c r="M40" s="35"/>
      <c r="N40" s="35"/>
      <c r="O40" s="35"/>
      <c r="P40" s="35"/>
      <c r="Q40" s="35"/>
      <c r="R40" s="35"/>
      <c r="S40" s="35"/>
    </row>
    <row r="41" spans="1:25" ht="15" customHeight="1">
      <c r="A41" s="31"/>
      <c r="B41" s="31"/>
      <c r="C41" s="31"/>
      <c r="D41" s="31"/>
      <c r="E41" s="34"/>
      <c r="F41" s="31"/>
      <c r="G41" s="31"/>
      <c r="H41" s="31"/>
      <c r="I41" s="31"/>
      <c r="J41" s="31"/>
      <c r="K41" s="31"/>
      <c r="L41" s="31"/>
    </row>
    <row r="42" spans="1:25" ht="15" customHeight="1">
      <c r="A42" s="31"/>
      <c r="B42" s="31"/>
      <c r="C42" s="31"/>
      <c r="D42" s="31"/>
      <c r="E42" s="34"/>
      <c r="F42" s="31"/>
      <c r="G42" s="31"/>
      <c r="H42" s="31"/>
      <c r="I42" s="31"/>
      <c r="J42" s="31"/>
      <c r="K42" s="31"/>
      <c r="L42" s="31"/>
    </row>
    <row r="43" spans="1:25" ht="15" customHeight="1">
      <c r="A43" s="31"/>
      <c r="B43" s="31"/>
      <c r="C43" s="31"/>
      <c r="D43" s="31"/>
      <c r="E43" s="34"/>
      <c r="F43" s="31"/>
      <c r="G43" s="31"/>
      <c r="H43" s="31"/>
      <c r="I43" s="31"/>
      <c r="J43" s="31"/>
      <c r="K43" s="31"/>
      <c r="L43" s="31"/>
    </row>
    <row r="44" spans="1:25" ht="15" customHeight="1">
      <c r="A44" s="31"/>
      <c r="B44" s="31"/>
      <c r="C44" s="34"/>
      <c r="D44" s="34"/>
      <c r="E44" s="34"/>
      <c r="F44" s="34"/>
      <c r="G44" s="34"/>
      <c r="H44" s="31"/>
      <c r="I44" s="31"/>
      <c r="J44" s="31"/>
      <c r="K44" s="31"/>
      <c r="L44" s="31"/>
    </row>
    <row r="45" spans="1:25" ht="15" customHeight="1">
      <c r="A45" s="31"/>
      <c r="B45" s="31"/>
      <c r="C45" s="31"/>
      <c r="D45" s="31"/>
      <c r="E45" s="34"/>
      <c r="F45" s="31"/>
      <c r="G45" s="31"/>
      <c r="H45" s="31"/>
      <c r="I45" s="31"/>
      <c r="J45" s="31"/>
      <c r="K45" s="31"/>
      <c r="L45" s="31"/>
    </row>
    <row r="46" spans="1:25" ht="15" customHeight="1">
      <c r="A46" s="35"/>
      <c r="B46" s="35"/>
      <c r="C46" s="35"/>
      <c r="D46" s="35"/>
      <c r="E46" s="22"/>
      <c r="F46" s="35"/>
      <c r="G46" s="35"/>
      <c r="H46" s="35"/>
    </row>
    <row r="48" spans="1:25" ht="15" customHeight="1">
      <c r="C48" s="40" t="s">
        <v>43</v>
      </c>
      <c r="D48" s="40" t="s">
        <v>44</v>
      </c>
      <c r="E48" s="40" t="s">
        <v>45</v>
      </c>
      <c r="F48" s="40" t="s">
        <v>49</v>
      </c>
      <c r="G48" s="40" t="s">
        <v>116</v>
      </c>
      <c r="H48" s="181"/>
      <c r="I48" s="181"/>
    </row>
    <row r="49" spans="1:9" ht="15" customHeight="1">
      <c r="A49" s="199" t="s">
        <v>32</v>
      </c>
      <c r="B49" s="200"/>
      <c r="C49" s="50">
        <v>7807</v>
      </c>
      <c r="D49" s="50">
        <v>7855</v>
      </c>
      <c r="E49" s="50">
        <v>8123</v>
      </c>
      <c r="F49" s="51">
        <v>8318</v>
      </c>
      <c r="G49" s="51">
        <v>8331</v>
      </c>
      <c r="H49" s="181" t="s">
        <v>64</v>
      </c>
      <c r="I49" s="181"/>
    </row>
    <row r="50" spans="1:9" ht="15" customHeight="1">
      <c r="A50" s="199" t="s">
        <v>58</v>
      </c>
      <c r="B50" s="200"/>
      <c r="C50" s="50">
        <v>32791</v>
      </c>
      <c r="D50" s="50">
        <v>33000</v>
      </c>
      <c r="E50" s="50">
        <v>33413</v>
      </c>
      <c r="F50" s="51">
        <v>32909</v>
      </c>
      <c r="G50" s="51">
        <v>32671</v>
      </c>
      <c r="H50" s="181" t="s">
        <v>118</v>
      </c>
      <c r="I50" s="181"/>
    </row>
    <row r="51" spans="1:9" ht="15" customHeight="1">
      <c r="A51" s="199" t="s">
        <v>83</v>
      </c>
      <c r="B51" s="200"/>
      <c r="C51" s="50">
        <v>18243</v>
      </c>
      <c r="D51" s="50">
        <v>18125</v>
      </c>
      <c r="E51" s="50">
        <v>18203</v>
      </c>
      <c r="F51" s="51">
        <v>17875</v>
      </c>
      <c r="G51" s="51">
        <v>17285</v>
      </c>
      <c r="H51" s="42" t="s">
        <v>85</v>
      </c>
      <c r="I51" s="42"/>
    </row>
    <row r="52" spans="1:9" ht="15" customHeight="1">
      <c r="A52" s="213" t="s">
        <v>84</v>
      </c>
      <c r="B52" s="213"/>
      <c r="C52" s="71">
        <v>36370</v>
      </c>
      <c r="D52" s="71">
        <v>37187</v>
      </c>
      <c r="E52" s="71">
        <v>38025</v>
      </c>
      <c r="F52" s="72">
        <v>37584</v>
      </c>
      <c r="G52" s="72">
        <v>38464</v>
      </c>
      <c r="H52" s="42" t="s">
        <v>69</v>
      </c>
      <c r="I52" s="42"/>
    </row>
    <row r="53" spans="1:9" ht="15" customHeight="1" thickBot="1">
      <c r="A53" s="158" t="s">
        <v>88</v>
      </c>
      <c r="B53" s="201"/>
      <c r="C53" s="65">
        <f t="shared" ref="C53:F53" si="0">C52*0.4</f>
        <v>14548</v>
      </c>
      <c r="D53" s="65">
        <f t="shared" si="0"/>
        <v>14874.800000000001</v>
      </c>
      <c r="E53" s="65">
        <f t="shared" si="0"/>
        <v>15210</v>
      </c>
      <c r="F53" s="65">
        <f t="shared" si="0"/>
        <v>15033.6</v>
      </c>
      <c r="G53" s="65">
        <f>G52*0.4</f>
        <v>15385.6</v>
      </c>
      <c r="H53" s="42" t="s">
        <v>87</v>
      </c>
      <c r="I53" s="42"/>
    </row>
    <row r="54" spans="1:9" ht="15" customHeight="1" thickBot="1">
      <c r="A54" s="202" t="s">
        <v>4</v>
      </c>
      <c r="B54" s="203"/>
      <c r="C54" s="58">
        <f>C49/C50*100</f>
        <v>23.808362050562653</v>
      </c>
      <c r="D54" s="58">
        <f>D49/D50*100</f>
        <v>23.803030303030305</v>
      </c>
      <c r="E54" s="59">
        <f>E49/E50*100</f>
        <v>24.310896956274505</v>
      </c>
      <c r="F54" s="58">
        <f>F49/F50*100</f>
        <v>25.275760430277433</v>
      </c>
      <c r="G54" s="60">
        <f>G49/G50*100</f>
        <v>25.499678614061398</v>
      </c>
      <c r="H54" s="204"/>
      <c r="I54" s="181"/>
    </row>
    <row r="55" spans="1:9" ht="15" customHeight="1">
      <c r="A55" s="130" t="s">
        <v>94</v>
      </c>
      <c r="B55" s="130"/>
      <c r="C55" s="55">
        <v>51.03</v>
      </c>
      <c r="D55" s="55">
        <v>50.9</v>
      </c>
      <c r="E55" s="56">
        <v>50.82</v>
      </c>
      <c r="F55" s="55">
        <v>52.19</v>
      </c>
      <c r="G55" s="55">
        <v>55.32</v>
      </c>
    </row>
    <row r="56" spans="1:9" ht="15" customHeight="1">
      <c r="C56" s="47"/>
      <c r="D56" s="47"/>
      <c r="E56" s="48"/>
      <c r="F56" s="47"/>
      <c r="G56" s="47"/>
    </row>
  </sheetData>
  <mergeCells count="14">
    <mergeCell ref="A50:B50"/>
    <mergeCell ref="H50:I50"/>
    <mergeCell ref="A54:B54"/>
    <mergeCell ref="H54:I54"/>
    <mergeCell ref="A55:B55"/>
    <mergeCell ref="A51:B51"/>
    <mergeCell ref="A52:B52"/>
    <mergeCell ref="A53:B53"/>
    <mergeCell ref="R1:R2"/>
    <mergeCell ref="S1:T2"/>
    <mergeCell ref="U1:Y2"/>
    <mergeCell ref="H48:I48"/>
    <mergeCell ref="A49:B49"/>
    <mergeCell ref="H49:I49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56"/>
  <sheetViews>
    <sheetView zoomScaleNormal="100" zoomScaleSheetLayoutView="85" workbookViewId="0">
      <selection activeCell="Q41" sqref="Q41"/>
    </sheetView>
  </sheetViews>
  <sheetFormatPr defaultRowHeight="15" customHeight="1"/>
  <cols>
    <col min="1" max="2" width="9" style="5"/>
    <col min="3" max="4" width="9" style="5" customWidth="1"/>
    <col min="5" max="5" width="9" style="24" customWidth="1"/>
    <col min="6" max="6" width="9" style="5" customWidth="1"/>
    <col min="7" max="8" width="9" style="5"/>
    <col min="9" max="9" width="9" style="5" customWidth="1"/>
    <col min="10" max="16384" width="9" style="5"/>
  </cols>
  <sheetData>
    <row r="1" spans="1:25" ht="15" customHeight="1">
      <c r="A1" s="27"/>
      <c r="B1" s="28"/>
      <c r="C1" s="28"/>
      <c r="D1" s="28"/>
      <c r="E1" s="28"/>
      <c r="F1" s="28"/>
      <c r="G1" s="29"/>
      <c r="H1" s="30"/>
      <c r="I1" s="30"/>
      <c r="J1" s="43"/>
      <c r="K1" s="43"/>
      <c r="L1" s="43"/>
      <c r="R1" s="187" t="s">
        <v>56</v>
      </c>
      <c r="S1" s="189" t="s">
        <v>5</v>
      </c>
      <c r="T1" s="190"/>
      <c r="U1" s="193" t="s">
        <v>57</v>
      </c>
      <c r="V1" s="194"/>
      <c r="W1" s="194"/>
      <c r="X1" s="194"/>
      <c r="Y1" s="195"/>
    </row>
    <row r="2" spans="1:25" ht="15" customHeight="1" thickBot="1">
      <c r="A2" s="27"/>
      <c r="B2" s="28"/>
      <c r="C2" s="28"/>
      <c r="D2" s="28"/>
      <c r="E2" s="28"/>
      <c r="F2" s="28"/>
      <c r="G2" s="29"/>
      <c r="H2" s="30"/>
      <c r="I2" s="30"/>
      <c r="J2" s="43"/>
      <c r="K2" s="43"/>
      <c r="L2" s="43"/>
      <c r="R2" s="188"/>
      <c r="S2" s="191"/>
      <c r="T2" s="192"/>
      <c r="U2" s="196"/>
      <c r="V2" s="197"/>
      <c r="W2" s="197"/>
      <c r="X2" s="197"/>
      <c r="Y2" s="198"/>
    </row>
    <row r="3" spans="1:25" ht="15" customHeight="1">
      <c r="A3" s="27"/>
      <c r="B3" s="28"/>
      <c r="C3" s="28"/>
      <c r="D3" s="28"/>
      <c r="E3" s="28"/>
      <c r="F3" s="28"/>
      <c r="G3" s="29"/>
      <c r="H3" s="30"/>
      <c r="I3" s="30"/>
      <c r="J3" s="43"/>
      <c r="K3" s="43"/>
      <c r="L3" s="43"/>
    </row>
    <row r="4" spans="1:25" ht="15" customHeight="1">
      <c r="A4" s="27"/>
      <c r="B4" s="28"/>
      <c r="C4" s="28"/>
      <c r="D4" s="28"/>
      <c r="E4" s="28"/>
      <c r="F4" s="28"/>
      <c r="G4" s="29"/>
      <c r="H4" s="30"/>
      <c r="I4" s="30"/>
      <c r="J4" s="43"/>
      <c r="K4" s="43"/>
      <c r="L4" s="43"/>
      <c r="M4" s="35"/>
      <c r="N4" s="35"/>
      <c r="O4" s="35"/>
      <c r="P4" s="35"/>
      <c r="Q4" s="35"/>
    </row>
    <row r="5" spans="1:25" ht="15" customHeight="1">
      <c r="A5" s="27"/>
      <c r="B5" s="28"/>
      <c r="C5" s="28"/>
      <c r="D5" s="28"/>
      <c r="E5" s="28"/>
      <c r="F5" s="28"/>
      <c r="G5" s="29"/>
      <c r="H5" s="30"/>
      <c r="I5" s="30"/>
      <c r="J5" s="43"/>
      <c r="K5" s="43"/>
      <c r="L5" s="43"/>
      <c r="M5" s="35"/>
      <c r="N5" s="35"/>
      <c r="O5" s="35"/>
      <c r="P5" s="35"/>
      <c r="Q5" s="35"/>
    </row>
    <row r="6" spans="1:25" ht="15" customHeight="1">
      <c r="A6" s="27"/>
      <c r="B6" s="28"/>
      <c r="C6" s="28"/>
      <c r="D6" s="28"/>
      <c r="E6" s="28"/>
      <c r="F6" s="28"/>
      <c r="G6" s="29"/>
      <c r="H6" s="30"/>
      <c r="I6" s="30"/>
      <c r="J6" s="43"/>
      <c r="K6" s="43"/>
      <c r="L6" s="43"/>
      <c r="M6" s="35"/>
      <c r="N6" s="35"/>
      <c r="O6" s="35"/>
      <c r="P6" s="35"/>
      <c r="Q6" s="35"/>
      <c r="R6" s="35"/>
      <c r="S6" s="35"/>
    </row>
    <row r="7" spans="1:25" ht="15" customHeight="1">
      <c r="A7" s="27"/>
      <c r="B7" s="28"/>
      <c r="C7" s="28"/>
      <c r="D7" s="28"/>
      <c r="E7" s="28"/>
      <c r="F7" s="28"/>
      <c r="G7" s="29"/>
      <c r="H7" s="30"/>
      <c r="I7" s="30"/>
      <c r="J7" s="43"/>
      <c r="K7" s="43"/>
      <c r="L7" s="43"/>
      <c r="M7" s="35"/>
      <c r="N7" s="35"/>
      <c r="O7" s="35"/>
      <c r="P7" s="35"/>
      <c r="Q7" s="35"/>
      <c r="R7" s="35"/>
      <c r="S7" s="35"/>
    </row>
    <row r="8" spans="1:25" ht="15" customHeight="1">
      <c r="A8" s="27"/>
      <c r="B8" s="28"/>
      <c r="C8" s="28"/>
      <c r="D8" s="28"/>
      <c r="E8" s="28"/>
      <c r="F8" s="28"/>
      <c r="G8" s="29"/>
      <c r="H8" s="30"/>
      <c r="I8" s="30"/>
      <c r="J8" s="43"/>
      <c r="K8" s="43"/>
      <c r="L8" s="43"/>
      <c r="M8" s="35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ht="15" customHeight="1">
      <c r="A9" s="27"/>
      <c r="B9" s="28"/>
      <c r="C9" s="28"/>
      <c r="D9" s="28"/>
      <c r="E9" s="28"/>
      <c r="F9" s="28"/>
      <c r="G9" s="29"/>
      <c r="H9" s="30"/>
      <c r="I9" s="30"/>
      <c r="J9" s="43"/>
      <c r="K9" s="43"/>
      <c r="L9" s="43"/>
      <c r="M9" s="35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spans="1:25" ht="15" customHeight="1">
      <c r="A10" s="27"/>
      <c r="B10" s="28"/>
      <c r="C10" s="28"/>
      <c r="D10" s="28"/>
      <c r="E10" s="28"/>
      <c r="F10" s="28"/>
      <c r="G10" s="29"/>
      <c r="H10" s="30"/>
      <c r="I10" s="30"/>
      <c r="J10" s="43"/>
      <c r="K10" s="43"/>
      <c r="L10" s="43"/>
      <c r="M10" s="35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25" ht="15" customHeight="1">
      <c r="A11" s="27"/>
      <c r="B11" s="28"/>
      <c r="C11" s="30"/>
      <c r="D11" s="30"/>
      <c r="E11" s="30"/>
      <c r="F11" s="30"/>
      <c r="G11" s="30"/>
      <c r="H11" s="30"/>
      <c r="I11" s="30"/>
      <c r="J11" s="43"/>
      <c r="K11" s="43"/>
      <c r="L11" s="43"/>
      <c r="M11" s="35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spans="1:25" ht="15" customHeight="1">
      <c r="A12" s="27"/>
      <c r="B12" s="28"/>
      <c r="C12" s="28"/>
      <c r="D12" s="28"/>
      <c r="E12" s="28"/>
      <c r="F12" s="28"/>
      <c r="G12" s="29"/>
      <c r="H12" s="30"/>
      <c r="I12" s="30"/>
      <c r="J12" s="43"/>
      <c r="K12" s="43"/>
      <c r="L12" s="43"/>
      <c r="M12" s="35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</row>
    <row r="13" spans="1:25" ht="15" customHeight="1">
      <c r="A13" s="27"/>
      <c r="B13" s="28"/>
      <c r="C13" s="28"/>
      <c r="D13" s="28"/>
      <c r="E13" s="28"/>
      <c r="F13" s="28"/>
      <c r="G13" s="29"/>
      <c r="H13" s="30"/>
      <c r="I13" s="30"/>
      <c r="J13" s="43"/>
      <c r="K13" s="43"/>
      <c r="L13" s="43"/>
      <c r="M13" s="35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</row>
    <row r="14" spans="1:25" ht="15" customHeight="1">
      <c r="A14" s="27"/>
      <c r="B14" s="28"/>
      <c r="C14" s="28"/>
      <c r="D14" s="28"/>
      <c r="E14" s="28"/>
      <c r="F14" s="28"/>
      <c r="G14" s="29"/>
      <c r="H14" s="30"/>
      <c r="I14" s="30"/>
      <c r="J14" s="43"/>
      <c r="K14" s="43"/>
      <c r="L14" s="43"/>
      <c r="M14" s="35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</row>
    <row r="15" spans="1:25" ht="15" customHeight="1">
      <c r="A15" s="27"/>
      <c r="B15" s="28"/>
      <c r="C15" s="28"/>
      <c r="D15" s="28"/>
      <c r="E15" s="28"/>
      <c r="F15" s="28"/>
      <c r="G15" s="29"/>
      <c r="H15" s="30"/>
      <c r="I15" s="30"/>
      <c r="J15" s="43"/>
      <c r="K15" s="43"/>
      <c r="L15" s="43"/>
      <c r="M15" s="35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</row>
    <row r="16" spans="1:25" ht="15" customHeight="1">
      <c r="A16" s="27"/>
      <c r="B16" s="28"/>
      <c r="C16" s="28"/>
      <c r="D16" s="28"/>
      <c r="E16" s="28"/>
      <c r="F16" s="28"/>
      <c r="G16" s="29"/>
      <c r="H16" s="30"/>
      <c r="I16" s="30"/>
      <c r="J16" s="43"/>
      <c r="K16" s="43"/>
      <c r="L16" s="43"/>
      <c r="M16" s="35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1:25" ht="15" customHeight="1">
      <c r="A17" s="27"/>
      <c r="B17" s="28"/>
      <c r="C17" s="28"/>
      <c r="D17" s="28"/>
      <c r="E17" s="28"/>
      <c r="F17" s="28"/>
      <c r="G17" s="29"/>
      <c r="H17" s="30"/>
      <c r="I17" s="30"/>
      <c r="J17" s="43"/>
      <c r="K17" s="43"/>
      <c r="L17" s="43"/>
      <c r="M17" s="35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</row>
    <row r="18" spans="1:25" ht="15" customHeight="1">
      <c r="A18" s="27"/>
      <c r="B18" s="28"/>
      <c r="C18" s="28"/>
      <c r="D18" s="28"/>
      <c r="E18" s="28"/>
      <c r="F18" s="28"/>
      <c r="G18" s="29"/>
      <c r="H18" s="30"/>
      <c r="I18" s="30"/>
      <c r="J18" s="43"/>
      <c r="K18" s="43"/>
      <c r="L18" s="43"/>
      <c r="M18" s="35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1:25" ht="15" customHeight="1">
      <c r="A19" s="27"/>
      <c r="B19" s="28"/>
      <c r="C19" s="28"/>
      <c r="D19" s="28"/>
      <c r="E19" s="28"/>
      <c r="F19" s="28"/>
      <c r="G19" s="29"/>
      <c r="H19" s="30"/>
      <c r="I19" s="30"/>
      <c r="J19" s="43"/>
      <c r="K19" s="43"/>
      <c r="L19" s="43"/>
      <c r="M19" s="35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1:25" ht="15" customHeight="1">
      <c r="A20" s="44"/>
      <c r="B20" s="45"/>
      <c r="C20" s="45"/>
      <c r="D20" s="45"/>
      <c r="E20" s="45"/>
      <c r="F20" s="45"/>
      <c r="G20" s="46"/>
      <c r="H20" s="43"/>
      <c r="I20" s="44"/>
      <c r="J20" s="43"/>
      <c r="K20" s="43"/>
      <c r="L20" s="43"/>
      <c r="M20" s="35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spans="1:25" ht="15" customHeight="1">
      <c r="A21" s="44"/>
      <c r="B21" s="45"/>
      <c r="C21" s="45"/>
      <c r="D21" s="45"/>
      <c r="E21" s="45"/>
      <c r="F21" s="45"/>
      <c r="G21" s="46"/>
      <c r="H21" s="43"/>
      <c r="I21" s="43"/>
      <c r="J21" s="43"/>
      <c r="K21" s="43"/>
      <c r="L21" s="43"/>
      <c r="M21" s="35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spans="1:25" ht="15" customHeight="1">
      <c r="A22" s="44"/>
      <c r="B22" s="45"/>
      <c r="C22" s="45"/>
      <c r="D22" s="45"/>
      <c r="E22" s="45"/>
      <c r="F22" s="45"/>
      <c r="G22" s="46"/>
      <c r="H22" s="43"/>
      <c r="I22" s="43"/>
      <c r="J22" s="43"/>
      <c r="K22" s="43"/>
      <c r="L22" s="43"/>
      <c r="M22" s="35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15" customHeight="1">
      <c r="A23" s="35"/>
      <c r="B23" s="26"/>
      <c r="C23" s="26"/>
      <c r="D23" s="26"/>
      <c r="E23" s="26"/>
      <c r="F23" s="26"/>
      <c r="G23" s="36"/>
      <c r="H23" s="22"/>
      <c r="I23" s="38"/>
      <c r="J23" s="38"/>
      <c r="K23" s="38"/>
      <c r="L23" s="38"/>
      <c r="M23" s="38" t="s">
        <v>48</v>
      </c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1:25" ht="15" customHeight="1">
      <c r="A24" s="31"/>
      <c r="B24" s="32"/>
      <c r="C24" s="32"/>
      <c r="D24" s="32"/>
      <c r="E24" s="32"/>
      <c r="F24" s="32"/>
      <c r="G24" s="33"/>
      <c r="H24" s="34"/>
      <c r="I24" s="34"/>
      <c r="J24" s="34"/>
      <c r="K24" s="34"/>
      <c r="L24" s="34"/>
      <c r="M24" s="35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 ht="15" customHeight="1">
      <c r="A25" s="31"/>
      <c r="B25" s="32"/>
      <c r="C25" s="32"/>
      <c r="D25" s="32"/>
      <c r="E25" s="32"/>
      <c r="F25" s="32"/>
      <c r="G25" s="33"/>
      <c r="H25" s="34"/>
      <c r="I25" s="34"/>
      <c r="J25" s="34"/>
      <c r="K25" s="34"/>
      <c r="L25" s="34"/>
      <c r="M25" s="35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5" ht="15" customHeight="1">
      <c r="A26" s="31"/>
      <c r="B26" s="32"/>
      <c r="C26" s="32"/>
      <c r="D26" s="32"/>
      <c r="E26" s="32"/>
      <c r="F26" s="32"/>
      <c r="G26" s="33"/>
      <c r="H26" s="34"/>
      <c r="I26" s="34"/>
      <c r="J26" s="34"/>
      <c r="K26" s="34"/>
      <c r="L26" s="34"/>
      <c r="M26" s="35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ht="15" customHeight="1">
      <c r="A27" s="31"/>
      <c r="B27" s="32"/>
      <c r="C27" s="32"/>
      <c r="D27" s="32"/>
      <c r="E27" s="32"/>
      <c r="F27" s="32"/>
      <c r="G27" s="33"/>
      <c r="H27" s="34"/>
      <c r="I27" s="34"/>
      <c r="J27" s="34"/>
      <c r="K27" s="34"/>
      <c r="L27" s="34"/>
      <c r="M27" s="35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5" customHeight="1">
      <c r="A28" s="31"/>
      <c r="B28" s="32"/>
      <c r="C28" s="32"/>
      <c r="D28" s="32"/>
      <c r="E28" s="32"/>
      <c r="F28" s="32"/>
      <c r="G28" s="31"/>
      <c r="H28" s="31"/>
      <c r="I28" s="31"/>
      <c r="J28" s="31"/>
      <c r="K28" s="31"/>
      <c r="L28" s="31"/>
      <c r="M28" s="35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25" ht="15" customHeight="1">
      <c r="A29" s="31"/>
      <c r="B29" s="32"/>
      <c r="C29" s="32"/>
      <c r="D29" s="32"/>
      <c r="E29" s="32"/>
      <c r="F29" s="32"/>
      <c r="G29" s="31"/>
      <c r="H29" s="31"/>
      <c r="I29" s="31"/>
      <c r="J29" s="31"/>
      <c r="K29" s="31"/>
      <c r="L29" s="31"/>
      <c r="M29" s="35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ht="15" customHeight="1">
      <c r="A30" s="31"/>
      <c r="B30" s="32"/>
      <c r="C30" s="32"/>
      <c r="D30" s="32"/>
      <c r="E30" s="32"/>
      <c r="F30" s="32"/>
      <c r="G30" s="31"/>
      <c r="H30" s="31"/>
      <c r="I30" s="31"/>
      <c r="J30" s="31"/>
      <c r="K30" s="31"/>
      <c r="L30" s="31"/>
      <c r="M30" s="35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25" ht="15" customHeight="1">
      <c r="A31" s="31"/>
      <c r="B31" s="32"/>
      <c r="C31" s="32"/>
      <c r="D31" s="32"/>
      <c r="E31" s="32"/>
      <c r="F31" s="32"/>
      <c r="G31" s="31"/>
      <c r="H31" s="31"/>
      <c r="I31" s="31"/>
      <c r="J31" s="31"/>
      <c r="K31" s="31"/>
      <c r="L31" s="31"/>
      <c r="M31" s="35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</row>
    <row r="32" spans="1:25" ht="15" customHeight="1">
      <c r="A32" s="31"/>
      <c r="B32" s="32"/>
      <c r="C32" s="32"/>
      <c r="D32" s="32"/>
      <c r="E32" s="32"/>
      <c r="F32" s="32"/>
      <c r="G32" s="31"/>
      <c r="H32" s="31"/>
      <c r="I32" s="31"/>
      <c r="J32" s="31"/>
      <c r="K32" s="31"/>
      <c r="L32" s="31"/>
      <c r="M32" s="35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 ht="15" customHeight="1">
      <c r="A33" s="31"/>
      <c r="B33" s="32"/>
      <c r="C33" s="32"/>
      <c r="D33" s="32"/>
      <c r="E33" s="32"/>
      <c r="F33" s="32"/>
      <c r="G33" s="31"/>
      <c r="H33" s="31"/>
      <c r="I33" s="31"/>
      <c r="J33" s="31"/>
      <c r="K33" s="31"/>
      <c r="L33" s="31"/>
      <c r="M33" s="35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ht="15" customHeight="1">
      <c r="A34" s="31"/>
      <c r="B34" s="31"/>
      <c r="C34" s="31"/>
      <c r="D34" s="31"/>
      <c r="E34" s="34"/>
      <c r="F34" s="31"/>
      <c r="G34" s="31"/>
      <c r="H34" s="31"/>
      <c r="I34" s="31"/>
      <c r="J34" s="31"/>
      <c r="K34" s="31"/>
      <c r="L34" s="31"/>
      <c r="M34" s="35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1:25" ht="15" customHeight="1">
      <c r="A35" s="31"/>
      <c r="B35" s="31"/>
      <c r="C35" s="31"/>
      <c r="D35" s="31"/>
      <c r="E35" s="34"/>
      <c r="F35" s="31"/>
      <c r="G35" s="31"/>
      <c r="H35" s="31"/>
      <c r="I35" s="31"/>
      <c r="J35" s="31"/>
      <c r="K35" s="31"/>
      <c r="L35" s="31"/>
      <c r="M35" s="35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1:25" ht="15" customHeight="1">
      <c r="A36" s="31"/>
      <c r="B36" s="31"/>
      <c r="C36" s="31"/>
      <c r="D36" s="31"/>
      <c r="E36" s="34"/>
      <c r="F36" s="31"/>
      <c r="G36" s="31"/>
      <c r="H36" s="31"/>
      <c r="I36" s="31"/>
      <c r="J36" s="31"/>
      <c r="K36" s="31"/>
      <c r="L36" s="31"/>
      <c r="M36" s="35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1:25" ht="15" customHeight="1">
      <c r="A37" s="31"/>
      <c r="B37" s="31"/>
      <c r="C37" s="31"/>
      <c r="D37" s="31"/>
      <c r="E37" s="34"/>
      <c r="F37" s="31"/>
      <c r="G37" s="31"/>
      <c r="H37" s="31"/>
      <c r="I37" s="31"/>
      <c r="J37" s="31"/>
      <c r="K37" s="31"/>
      <c r="L37" s="31"/>
      <c r="M37" s="35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spans="1:25" ht="15" customHeight="1">
      <c r="A38" s="31"/>
      <c r="B38" s="31"/>
      <c r="C38" s="31"/>
      <c r="D38" s="31"/>
      <c r="E38" s="34"/>
      <c r="F38" s="31"/>
      <c r="G38" s="31"/>
      <c r="H38" s="31"/>
      <c r="I38" s="31"/>
      <c r="J38" s="31"/>
      <c r="K38" s="31"/>
      <c r="L38" s="31"/>
      <c r="M38" s="35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spans="1:25" ht="15" customHeight="1">
      <c r="A39" s="31"/>
      <c r="B39" s="31"/>
      <c r="C39" s="31"/>
      <c r="D39" s="31"/>
      <c r="E39" s="34"/>
      <c r="F39" s="31"/>
      <c r="G39" s="31"/>
      <c r="H39" s="31"/>
      <c r="I39" s="31"/>
      <c r="J39" s="31"/>
      <c r="K39" s="31"/>
      <c r="L39" s="31"/>
      <c r="M39" s="35"/>
      <c r="N39" s="35"/>
      <c r="O39" s="35"/>
      <c r="P39" s="35"/>
      <c r="Q39" s="35"/>
      <c r="R39" s="35"/>
      <c r="S39" s="35"/>
    </row>
    <row r="40" spans="1:25" ht="15" customHeight="1">
      <c r="A40" s="31"/>
      <c r="B40" s="31"/>
      <c r="C40" s="31"/>
      <c r="D40" s="31"/>
      <c r="E40" s="34"/>
      <c r="F40" s="31"/>
      <c r="G40" s="31"/>
      <c r="H40" s="31"/>
      <c r="I40" s="31"/>
      <c r="J40" s="31"/>
      <c r="K40" s="31"/>
      <c r="L40" s="31"/>
      <c r="M40" s="35"/>
      <c r="N40" s="35"/>
      <c r="O40" s="35"/>
      <c r="P40" s="35"/>
      <c r="Q40" s="35"/>
      <c r="R40" s="35"/>
      <c r="S40" s="35"/>
    </row>
    <row r="41" spans="1:25" ht="15" customHeight="1">
      <c r="A41" s="31"/>
      <c r="B41" s="31"/>
      <c r="C41" s="31"/>
      <c r="D41" s="31"/>
      <c r="E41" s="34"/>
      <c r="F41" s="31"/>
      <c r="G41" s="31"/>
      <c r="H41" s="31"/>
      <c r="I41" s="31"/>
      <c r="J41" s="31"/>
      <c r="K41" s="31"/>
      <c r="L41" s="31"/>
    </row>
    <row r="42" spans="1:25" ht="15" customHeight="1">
      <c r="A42" s="31"/>
      <c r="B42" s="31"/>
      <c r="C42" s="31"/>
      <c r="D42" s="31"/>
      <c r="E42" s="34"/>
      <c r="F42" s="31"/>
      <c r="G42" s="31"/>
      <c r="H42" s="31"/>
      <c r="I42" s="31"/>
      <c r="J42" s="31"/>
      <c r="K42" s="31"/>
      <c r="L42" s="31"/>
    </row>
    <row r="43" spans="1:25" ht="15" customHeight="1">
      <c r="A43" s="31"/>
      <c r="B43" s="31"/>
      <c r="C43" s="31"/>
      <c r="D43" s="31"/>
      <c r="E43" s="34"/>
      <c r="F43" s="31"/>
      <c r="G43" s="31"/>
      <c r="H43" s="31"/>
      <c r="I43" s="31"/>
      <c r="J43" s="31"/>
      <c r="K43" s="31"/>
      <c r="L43" s="31"/>
    </row>
    <row r="44" spans="1:25" ht="15" customHeight="1">
      <c r="A44" s="31"/>
      <c r="B44" s="31"/>
      <c r="C44" s="34"/>
      <c r="D44" s="34"/>
      <c r="E44" s="34"/>
      <c r="F44" s="34"/>
      <c r="G44" s="34"/>
      <c r="H44" s="31"/>
      <c r="I44" s="31"/>
      <c r="J44" s="31"/>
      <c r="K44" s="31"/>
      <c r="L44" s="31"/>
    </row>
    <row r="45" spans="1:25" ht="15" customHeight="1">
      <c r="A45" s="31"/>
      <c r="B45" s="31"/>
      <c r="C45" s="31"/>
      <c r="D45" s="31"/>
      <c r="E45" s="34"/>
      <c r="F45" s="31"/>
      <c r="G45" s="31"/>
      <c r="H45" s="31"/>
      <c r="I45" s="31"/>
      <c r="J45" s="31"/>
      <c r="K45" s="31"/>
      <c r="L45" s="31"/>
    </row>
    <row r="46" spans="1:25" ht="15" customHeight="1">
      <c r="A46" s="35"/>
      <c r="B46" s="35"/>
      <c r="C46" s="35"/>
      <c r="D46" s="35"/>
      <c r="E46" s="22"/>
      <c r="F46" s="35"/>
      <c r="G46" s="35"/>
      <c r="H46" s="35"/>
    </row>
    <row r="48" spans="1:25" ht="15" customHeight="1">
      <c r="C48" s="40" t="s">
        <v>43</v>
      </c>
      <c r="D48" s="40" t="s">
        <v>44</v>
      </c>
      <c r="E48" s="40" t="s">
        <v>45</v>
      </c>
      <c r="F48" s="40" t="s">
        <v>49</v>
      </c>
      <c r="G48" s="40" t="s">
        <v>116</v>
      </c>
      <c r="H48" s="181"/>
      <c r="I48" s="181"/>
    </row>
    <row r="49" spans="1:9" ht="15" customHeight="1">
      <c r="A49" s="199" t="s">
        <v>58</v>
      </c>
      <c r="B49" s="200"/>
      <c r="C49" s="51">
        <f>C50+C52</f>
        <v>32791</v>
      </c>
      <c r="D49" s="51">
        <f>D50+D52</f>
        <v>32999.800000000003</v>
      </c>
      <c r="E49" s="51">
        <f>E50+E52</f>
        <v>33413</v>
      </c>
      <c r="F49" s="51">
        <f>F50+F52</f>
        <v>32908.6</v>
      </c>
      <c r="G49" s="51">
        <f>G50+G52</f>
        <v>32670.6</v>
      </c>
      <c r="H49" s="181" t="s">
        <v>97</v>
      </c>
      <c r="I49" s="181"/>
    </row>
    <row r="50" spans="1:9" ht="15" customHeight="1">
      <c r="A50" s="199" t="s">
        <v>83</v>
      </c>
      <c r="B50" s="200"/>
      <c r="C50" s="50">
        <v>18243</v>
      </c>
      <c r="D50" s="50">
        <v>18125</v>
      </c>
      <c r="E50" s="50">
        <v>18203</v>
      </c>
      <c r="F50" s="51">
        <v>17875</v>
      </c>
      <c r="G50" s="51">
        <v>17285</v>
      </c>
      <c r="H50" s="23" t="s">
        <v>85</v>
      </c>
      <c r="I50" s="23"/>
    </row>
    <row r="51" spans="1:9" ht="15" customHeight="1">
      <c r="A51" s="213" t="s">
        <v>84</v>
      </c>
      <c r="B51" s="213"/>
      <c r="C51" s="71">
        <v>36370</v>
      </c>
      <c r="D51" s="71">
        <v>37187</v>
      </c>
      <c r="E51" s="71">
        <v>38025</v>
      </c>
      <c r="F51" s="72">
        <v>37584</v>
      </c>
      <c r="G51" s="72">
        <v>38464</v>
      </c>
      <c r="H51" s="23" t="s">
        <v>86</v>
      </c>
      <c r="I51" s="23"/>
    </row>
    <row r="52" spans="1:9" ht="15" customHeight="1">
      <c r="A52" s="158" t="s">
        <v>88</v>
      </c>
      <c r="B52" s="201"/>
      <c r="C52" s="65">
        <f t="shared" ref="C52:F52" si="0">C51*0.4</f>
        <v>14548</v>
      </c>
      <c r="D52" s="65">
        <f t="shared" si="0"/>
        <v>14874.800000000001</v>
      </c>
      <c r="E52" s="65">
        <f t="shared" si="0"/>
        <v>15210</v>
      </c>
      <c r="F52" s="65">
        <f t="shared" si="0"/>
        <v>15033.6</v>
      </c>
      <c r="G52" s="65">
        <f>G51*0.4</f>
        <v>15385.6</v>
      </c>
      <c r="H52" s="23" t="s">
        <v>87</v>
      </c>
      <c r="I52" s="23"/>
    </row>
    <row r="53" spans="1:9" ht="15" customHeight="1" thickBot="1">
      <c r="A53" s="199" t="s">
        <v>34</v>
      </c>
      <c r="B53" s="200"/>
      <c r="C53" s="50">
        <v>47706</v>
      </c>
      <c r="D53" s="50">
        <v>48437</v>
      </c>
      <c r="E53" s="50">
        <v>47554</v>
      </c>
      <c r="F53" s="51">
        <v>48106</v>
      </c>
      <c r="G53" s="51">
        <v>47601</v>
      </c>
      <c r="H53" s="181" t="s">
        <v>59</v>
      </c>
      <c r="I53" s="181"/>
    </row>
    <row r="54" spans="1:9" ht="15" customHeight="1" thickBot="1">
      <c r="A54" s="202" t="s">
        <v>5</v>
      </c>
      <c r="B54" s="203"/>
      <c r="C54" s="52">
        <f>C49/C53*1000</f>
        <v>687.35588814824132</v>
      </c>
      <c r="D54" s="52">
        <f>D49/D53*1000</f>
        <v>681.2932262526582</v>
      </c>
      <c r="E54" s="53">
        <f>E49/E53*1000+0.01</f>
        <v>702.64279639988217</v>
      </c>
      <c r="F54" s="52">
        <f>F49/F53*1000</f>
        <v>684.08514530412003</v>
      </c>
      <c r="G54" s="54">
        <f>G49/G53*1000</f>
        <v>686.34272389235514</v>
      </c>
      <c r="H54" s="204"/>
      <c r="I54" s="181"/>
    </row>
    <row r="55" spans="1:9" ht="15" customHeight="1">
      <c r="A55" s="130" t="s">
        <v>94</v>
      </c>
      <c r="B55" s="130"/>
      <c r="C55" s="56">
        <v>289.60000000000002</v>
      </c>
      <c r="D55" s="56">
        <v>293.27</v>
      </c>
      <c r="E55" s="56">
        <v>300.52</v>
      </c>
      <c r="F55" s="56">
        <v>296.14</v>
      </c>
      <c r="G55" s="56">
        <v>283.17</v>
      </c>
    </row>
    <row r="56" spans="1:9" ht="15" customHeight="1">
      <c r="C56" s="47"/>
      <c r="D56" s="47"/>
      <c r="E56" s="48"/>
      <c r="F56" s="47"/>
      <c r="G56" s="47"/>
    </row>
  </sheetData>
  <mergeCells count="14">
    <mergeCell ref="A54:B54"/>
    <mergeCell ref="H54:I54"/>
    <mergeCell ref="A55:B55"/>
    <mergeCell ref="A51:B51"/>
    <mergeCell ref="A52:B52"/>
    <mergeCell ref="R1:R2"/>
    <mergeCell ref="S1:T2"/>
    <mergeCell ref="A53:B53"/>
    <mergeCell ref="U1:Y2"/>
    <mergeCell ref="H48:I48"/>
    <mergeCell ref="A49:B49"/>
    <mergeCell ref="H49:I49"/>
    <mergeCell ref="A50:B50"/>
    <mergeCell ref="H53:I53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Y53"/>
  <sheetViews>
    <sheetView zoomScaleNormal="100" zoomScaleSheetLayoutView="85" workbookViewId="0">
      <selection activeCell="P43" sqref="P43"/>
    </sheetView>
  </sheetViews>
  <sheetFormatPr defaultRowHeight="15" customHeight="1"/>
  <cols>
    <col min="1" max="2" width="9" style="5"/>
    <col min="3" max="4" width="9" style="5" customWidth="1"/>
    <col min="5" max="5" width="9" style="24" customWidth="1"/>
    <col min="6" max="6" width="9" style="5" customWidth="1"/>
    <col min="7" max="8" width="9" style="5"/>
    <col min="9" max="9" width="9" style="5" customWidth="1"/>
    <col min="10" max="16384" width="9" style="5"/>
  </cols>
  <sheetData>
    <row r="1" spans="1:25" ht="15" customHeight="1">
      <c r="A1" s="27"/>
      <c r="B1" s="28"/>
      <c r="C1" s="28"/>
      <c r="D1" s="28"/>
      <c r="E1" s="28"/>
      <c r="F1" s="28"/>
      <c r="G1" s="29"/>
      <c r="H1" s="30"/>
      <c r="I1" s="30"/>
      <c r="J1" s="43"/>
      <c r="K1" s="43"/>
      <c r="L1" s="43"/>
      <c r="R1" s="187" t="s">
        <v>46</v>
      </c>
      <c r="S1" s="189" t="s">
        <v>6</v>
      </c>
      <c r="T1" s="190"/>
      <c r="U1" s="193" t="s">
        <v>52</v>
      </c>
      <c r="V1" s="194"/>
      <c r="W1" s="194"/>
      <c r="X1" s="194"/>
      <c r="Y1" s="195"/>
    </row>
    <row r="2" spans="1:25" ht="15" customHeight="1" thickBot="1">
      <c r="A2" s="27"/>
      <c r="B2" s="28"/>
      <c r="C2" s="28"/>
      <c r="D2" s="28"/>
      <c r="E2" s="28"/>
      <c r="F2" s="28"/>
      <c r="G2" s="29"/>
      <c r="H2" s="30"/>
      <c r="I2" s="30"/>
      <c r="J2" s="43"/>
      <c r="K2" s="43"/>
      <c r="L2" s="43"/>
      <c r="R2" s="188"/>
      <c r="S2" s="191"/>
      <c r="T2" s="192"/>
      <c r="U2" s="196"/>
      <c r="V2" s="197"/>
      <c r="W2" s="197"/>
      <c r="X2" s="197"/>
      <c r="Y2" s="198"/>
    </row>
    <row r="3" spans="1:25" ht="15" customHeight="1">
      <c r="A3" s="27"/>
      <c r="B3" s="28"/>
      <c r="C3" s="28"/>
      <c r="D3" s="28"/>
      <c r="E3" s="28"/>
      <c r="F3" s="28"/>
      <c r="G3" s="29"/>
      <c r="H3" s="30"/>
      <c r="I3" s="30"/>
      <c r="J3" s="43"/>
      <c r="K3" s="43"/>
      <c r="L3" s="43"/>
    </row>
    <row r="4" spans="1:25" ht="15" customHeight="1">
      <c r="A4" s="27"/>
      <c r="B4" s="28"/>
      <c r="C4" s="28"/>
      <c r="D4" s="28"/>
      <c r="E4" s="28"/>
      <c r="F4" s="28"/>
      <c r="G4" s="29"/>
      <c r="H4" s="30"/>
      <c r="I4" s="30"/>
      <c r="J4" s="43"/>
      <c r="K4" s="43"/>
      <c r="L4" s="43"/>
      <c r="M4" s="35"/>
      <c r="N4" s="35"/>
      <c r="O4" s="35"/>
      <c r="P4" s="35"/>
      <c r="Q4" s="35"/>
    </row>
    <row r="5" spans="1:25" ht="15" customHeight="1">
      <c r="A5" s="27"/>
      <c r="B5" s="28"/>
      <c r="C5" s="28"/>
      <c r="D5" s="28"/>
      <c r="E5" s="28"/>
      <c r="F5" s="28"/>
      <c r="G5" s="29"/>
      <c r="H5" s="30"/>
      <c r="I5" s="30"/>
      <c r="J5" s="43"/>
      <c r="K5" s="43"/>
      <c r="L5" s="43"/>
      <c r="M5" s="35"/>
      <c r="N5" s="35"/>
      <c r="O5" s="35"/>
      <c r="P5" s="35"/>
      <c r="Q5" s="35"/>
    </row>
    <row r="6" spans="1:25" ht="15" customHeight="1">
      <c r="A6" s="27"/>
      <c r="B6" s="28"/>
      <c r="C6" s="28"/>
      <c r="D6" s="28"/>
      <c r="E6" s="28"/>
      <c r="F6" s="28"/>
      <c r="G6" s="29"/>
      <c r="H6" s="30"/>
      <c r="I6" s="30"/>
      <c r="J6" s="43"/>
      <c r="K6" s="43"/>
      <c r="L6" s="43"/>
      <c r="M6" s="35"/>
      <c r="N6" s="35"/>
      <c r="O6" s="35"/>
      <c r="P6" s="35"/>
      <c r="Q6" s="35"/>
      <c r="R6" s="35"/>
      <c r="S6" s="35"/>
    </row>
    <row r="7" spans="1:25" ht="15" customHeight="1">
      <c r="A7" s="27"/>
      <c r="B7" s="28"/>
      <c r="C7" s="28"/>
      <c r="D7" s="28"/>
      <c r="E7" s="28"/>
      <c r="F7" s="28"/>
      <c r="G7" s="29"/>
      <c r="H7" s="30"/>
      <c r="I7" s="30"/>
      <c r="J7" s="43"/>
      <c r="K7" s="43"/>
      <c r="L7" s="43"/>
      <c r="M7" s="35"/>
      <c r="N7" s="35"/>
      <c r="O7" s="35"/>
      <c r="P7" s="35"/>
      <c r="Q7" s="35"/>
      <c r="R7" s="35"/>
      <c r="S7" s="35"/>
    </row>
    <row r="8" spans="1:25" ht="15" customHeight="1">
      <c r="A8" s="27"/>
      <c r="B8" s="28"/>
      <c r="C8" s="28"/>
      <c r="D8" s="28"/>
      <c r="E8" s="28"/>
      <c r="F8" s="28"/>
      <c r="G8" s="29"/>
      <c r="H8" s="30"/>
      <c r="I8" s="30"/>
      <c r="J8" s="43"/>
      <c r="K8" s="43"/>
      <c r="L8" s="43"/>
      <c r="M8" s="35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ht="15" customHeight="1">
      <c r="A9" s="27"/>
      <c r="B9" s="28"/>
      <c r="C9" s="28"/>
      <c r="D9" s="28"/>
      <c r="E9" s="28"/>
      <c r="F9" s="28"/>
      <c r="G9" s="29"/>
      <c r="H9" s="30"/>
      <c r="I9" s="30"/>
      <c r="J9" s="43"/>
      <c r="K9" s="43"/>
      <c r="L9" s="43"/>
      <c r="M9" s="35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spans="1:25" ht="15" customHeight="1">
      <c r="A10" s="27"/>
      <c r="B10" s="28"/>
      <c r="C10" s="28"/>
      <c r="D10" s="28"/>
      <c r="E10" s="28"/>
      <c r="F10" s="28"/>
      <c r="G10" s="29"/>
      <c r="H10" s="30"/>
      <c r="I10" s="30"/>
      <c r="J10" s="43"/>
      <c r="K10" s="43"/>
      <c r="L10" s="43"/>
      <c r="M10" s="35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25" ht="15" customHeight="1">
      <c r="A11" s="27"/>
      <c r="B11" s="28"/>
      <c r="C11" s="30"/>
      <c r="D11" s="30"/>
      <c r="E11" s="30"/>
      <c r="F11" s="30"/>
      <c r="G11" s="30"/>
      <c r="H11" s="30"/>
      <c r="I11" s="30"/>
      <c r="J11" s="43"/>
      <c r="K11" s="43"/>
      <c r="L11" s="43"/>
      <c r="M11" s="35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spans="1:25" ht="15" customHeight="1">
      <c r="A12" s="27"/>
      <c r="B12" s="28"/>
      <c r="C12" s="28"/>
      <c r="D12" s="28"/>
      <c r="E12" s="28"/>
      <c r="F12" s="28"/>
      <c r="G12" s="29"/>
      <c r="H12" s="30"/>
      <c r="I12" s="30"/>
      <c r="J12" s="43"/>
      <c r="K12" s="43"/>
      <c r="L12" s="43"/>
      <c r="M12" s="35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</row>
    <row r="13" spans="1:25" ht="15" customHeight="1">
      <c r="A13" s="27"/>
      <c r="B13" s="28"/>
      <c r="C13" s="28"/>
      <c r="D13" s="28"/>
      <c r="E13" s="28"/>
      <c r="F13" s="28"/>
      <c r="G13" s="29"/>
      <c r="H13" s="30"/>
      <c r="I13" s="30"/>
      <c r="J13" s="43"/>
      <c r="K13" s="43"/>
      <c r="L13" s="43"/>
      <c r="M13" s="35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</row>
    <row r="14" spans="1:25" ht="15" customHeight="1">
      <c r="A14" s="27"/>
      <c r="B14" s="28"/>
      <c r="C14" s="28"/>
      <c r="D14" s="28"/>
      <c r="E14" s="28"/>
      <c r="F14" s="28"/>
      <c r="G14" s="29"/>
      <c r="H14" s="30"/>
      <c r="I14" s="30"/>
      <c r="J14" s="43"/>
      <c r="K14" s="43"/>
      <c r="L14" s="43"/>
      <c r="M14" s="35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</row>
    <row r="15" spans="1:25" ht="15" customHeight="1">
      <c r="A15" s="27"/>
      <c r="B15" s="28"/>
      <c r="C15" s="28"/>
      <c r="D15" s="28"/>
      <c r="E15" s="28"/>
      <c r="F15" s="28"/>
      <c r="G15" s="29"/>
      <c r="H15" s="30"/>
      <c r="I15" s="30"/>
      <c r="J15" s="43"/>
      <c r="K15" s="43"/>
      <c r="L15" s="43"/>
      <c r="M15" s="35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</row>
    <row r="16" spans="1:25" ht="15" customHeight="1">
      <c r="A16" s="44"/>
      <c r="B16" s="45"/>
      <c r="C16" s="45"/>
      <c r="D16" s="45"/>
      <c r="E16" s="45"/>
      <c r="F16" s="45"/>
      <c r="G16" s="46"/>
      <c r="H16" s="43"/>
      <c r="I16" s="44"/>
      <c r="J16" s="43"/>
      <c r="K16" s="43"/>
      <c r="L16" s="43"/>
      <c r="M16" s="35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1:25" ht="15" customHeight="1">
      <c r="A17" s="44"/>
      <c r="B17" s="45"/>
      <c r="C17" s="45"/>
      <c r="D17" s="45"/>
      <c r="E17" s="45"/>
      <c r="F17" s="45"/>
      <c r="G17" s="46"/>
      <c r="H17" s="43"/>
      <c r="I17" s="43"/>
      <c r="J17" s="43"/>
      <c r="K17" s="43"/>
      <c r="L17" s="43"/>
      <c r="M17" s="35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</row>
    <row r="18" spans="1:25" ht="15" customHeight="1">
      <c r="A18" s="44"/>
      <c r="B18" s="45"/>
      <c r="C18" s="45"/>
      <c r="D18" s="45"/>
      <c r="E18" s="45"/>
      <c r="F18" s="45"/>
      <c r="G18" s="46"/>
      <c r="H18" s="43"/>
      <c r="I18" s="43"/>
      <c r="J18" s="43"/>
      <c r="K18" s="43"/>
      <c r="L18" s="43"/>
      <c r="M18" s="35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1:25" ht="15" customHeight="1">
      <c r="A19" s="44"/>
      <c r="B19" s="45"/>
      <c r="C19" s="45"/>
      <c r="D19" s="45"/>
      <c r="E19" s="45"/>
      <c r="F19" s="45"/>
      <c r="G19" s="46"/>
      <c r="H19" s="43"/>
      <c r="I19" s="43"/>
      <c r="J19" s="43"/>
      <c r="K19" s="43"/>
      <c r="L19" s="43"/>
      <c r="M19" s="35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1:25" ht="15" customHeight="1">
      <c r="A20" s="44"/>
      <c r="B20" s="45"/>
      <c r="C20" s="45"/>
      <c r="D20" s="45"/>
      <c r="E20" s="45"/>
      <c r="F20" s="45"/>
      <c r="G20" s="46"/>
      <c r="H20" s="43"/>
      <c r="I20" s="43"/>
      <c r="J20" s="43"/>
      <c r="K20" s="43"/>
      <c r="L20" s="43"/>
      <c r="M20" s="35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spans="1:25" ht="15" customHeight="1">
      <c r="A21" s="44"/>
      <c r="B21" s="45"/>
      <c r="C21" s="45"/>
      <c r="D21" s="45"/>
      <c r="E21" s="45"/>
      <c r="F21" s="45"/>
      <c r="G21" s="46"/>
      <c r="H21" s="43"/>
      <c r="I21" s="43"/>
      <c r="J21" s="43"/>
      <c r="K21" s="43"/>
      <c r="L21" s="43"/>
      <c r="M21" s="35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spans="1:25" ht="15" customHeight="1">
      <c r="A22" s="44"/>
      <c r="B22" s="45"/>
      <c r="C22" s="45"/>
      <c r="D22" s="45"/>
      <c r="E22" s="45"/>
      <c r="F22" s="45"/>
      <c r="G22" s="46"/>
      <c r="H22" s="43"/>
      <c r="I22" s="43"/>
      <c r="J22" s="43"/>
      <c r="K22" s="43"/>
      <c r="L22" s="43"/>
      <c r="M22" s="35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15" customHeight="1">
      <c r="A23" s="35"/>
      <c r="B23" s="26"/>
      <c r="C23" s="26"/>
      <c r="D23" s="26"/>
      <c r="E23" s="26"/>
      <c r="F23" s="26"/>
      <c r="G23" s="36"/>
      <c r="H23" s="22"/>
      <c r="I23" s="38"/>
      <c r="J23" s="38"/>
      <c r="K23" s="38"/>
      <c r="L23" s="38"/>
      <c r="M23" s="38" t="s">
        <v>48</v>
      </c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1:25" ht="15" customHeight="1">
      <c r="A24" s="31"/>
      <c r="B24" s="32"/>
      <c r="C24" s="32"/>
      <c r="D24" s="32"/>
      <c r="E24" s="32"/>
      <c r="F24" s="32"/>
      <c r="G24" s="33"/>
      <c r="H24" s="34"/>
      <c r="I24" s="34"/>
      <c r="J24" s="34"/>
      <c r="K24" s="34"/>
      <c r="L24" s="34"/>
      <c r="M24" s="35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 ht="15" customHeight="1">
      <c r="A25" s="31"/>
      <c r="B25" s="32"/>
      <c r="C25" s="32"/>
      <c r="D25" s="32"/>
      <c r="E25" s="32"/>
      <c r="F25" s="32"/>
      <c r="G25" s="33"/>
      <c r="H25" s="34"/>
      <c r="I25" s="34"/>
      <c r="J25" s="34"/>
      <c r="K25" s="34"/>
      <c r="L25" s="34"/>
      <c r="M25" s="35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5" ht="15" customHeight="1">
      <c r="A26" s="31"/>
      <c r="B26" s="32"/>
      <c r="C26" s="32"/>
      <c r="D26" s="32"/>
      <c r="E26" s="32"/>
      <c r="F26" s="32"/>
      <c r="G26" s="33"/>
      <c r="H26" s="34"/>
      <c r="I26" s="34"/>
      <c r="J26" s="34"/>
      <c r="K26" s="34"/>
      <c r="L26" s="34"/>
      <c r="M26" s="35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ht="15" customHeight="1">
      <c r="A27" s="31"/>
      <c r="B27" s="32"/>
      <c r="C27" s="32"/>
      <c r="D27" s="32"/>
      <c r="E27" s="32"/>
      <c r="F27" s="32"/>
      <c r="G27" s="33"/>
      <c r="H27" s="34"/>
      <c r="I27" s="34"/>
      <c r="J27" s="34"/>
      <c r="K27" s="34"/>
      <c r="L27" s="34"/>
      <c r="M27" s="35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5" customHeight="1">
      <c r="A28" s="31"/>
      <c r="B28" s="32"/>
      <c r="C28" s="32"/>
      <c r="D28" s="32"/>
      <c r="E28" s="32"/>
      <c r="F28" s="32"/>
      <c r="G28" s="31"/>
      <c r="H28" s="31"/>
      <c r="I28" s="31"/>
      <c r="J28" s="31"/>
      <c r="K28" s="31"/>
      <c r="L28" s="31"/>
      <c r="M28" s="35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25" ht="15" customHeight="1">
      <c r="A29" s="31"/>
      <c r="B29" s="32"/>
      <c r="C29" s="32"/>
      <c r="D29" s="32"/>
      <c r="E29" s="32"/>
      <c r="F29" s="32"/>
      <c r="G29" s="31"/>
      <c r="H29" s="31"/>
      <c r="I29" s="31"/>
      <c r="J29" s="31"/>
      <c r="K29" s="31"/>
      <c r="L29" s="31"/>
      <c r="M29" s="35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ht="15" customHeight="1">
      <c r="A30" s="31"/>
      <c r="B30" s="32"/>
      <c r="C30" s="32"/>
      <c r="D30" s="32"/>
      <c r="E30" s="32"/>
      <c r="F30" s="32"/>
      <c r="G30" s="31"/>
      <c r="H30" s="31"/>
      <c r="I30" s="31"/>
      <c r="J30" s="31"/>
      <c r="K30" s="31"/>
      <c r="L30" s="31"/>
      <c r="M30" s="35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25" ht="15" customHeight="1">
      <c r="A31" s="31"/>
      <c r="B31" s="32"/>
      <c r="C31" s="32"/>
      <c r="D31" s="32"/>
      <c r="E31" s="32"/>
      <c r="F31" s="32"/>
      <c r="G31" s="31"/>
      <c r="H31" s="31"/>
      <c r="I31" s="31"/>
      <c r="J31" s="31"/>
      <c r="K31" s="31"/>
      <c r="L31" s="31"/>
      <c r="M31" s="35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</row>
    <row r="32" spans="1:25" ht="15" customHeight="1">
      <c r="A32" s="31"/>
      <c r="B32" s="32"/>
      <c r="C32" s="32"/>
      <c r="D32" s="32"/>
      <c r="E32" s="32"/>
      <c r="F32" s="32"/>
      <c r="G32" s="31"/>
      <c r="H32" s="31"/>
      <c r="I32" s="31"/>
      <c r="J32" s="31"/>
      <c r="K32" s="31"/>
      <c r="L32" s="31"/>
      <c r="M32" s="35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 ht="15" customHeight="1">
      <c r="A33" s="31"/>
      <c r="B33" s="32"/>
      <c r="C33" s="32"/>
      <c r="D33" s="32"/>
      <c r="E33" s="32"/>
      <c r="F33" s="32"/>
      <c r="G33" s="31"/>
      <c r="H33" s="31"/>
      <c r="I33" s="31"/>
      <c r="J33" s="31"/>
      <c r="K33" s="31"/>
      <c r="L33" s="31"/>
      <c r="M33" s="35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ht="15" customHeight="1">
      <c r="A34" s="31"/>
      <c r="B34" s="31"/>
      <c r="C34" s="31"/>
      <c r="D34" s="31"/>
      <c r="E34" s="34"/>
      <c r="F34" s="31"/>
      <c r="G34" s="31"/>
      <c r="H34" s="31"/>
      <c r="I34" s="31"/>
      <c r="J34" s="31"/>
      <c r="K34" s="31"/>
      <c r="L34" s="31"/>
      <c r="M34" s="35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1:25" ht="15" customHeight="1">
      <c r="A35" s="31"/>
      <c r="B35" s="31"/>
      <c r="C35" s="31"/>
      <c r="D35" s="31"/>
      <c r="E35" s="34"/>
      <c r="F35" s="31"/>
      <c r="G35" s="31"/>
      <c r="H35" s="31"/>
      <c r="I35" s="31"/>
      <c r="J35" s="31"/>
      <c r="K35" s="31"/>
      <c r="L35" s="31"/>
      <c r="M35" s="35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1:25" ht="15" customHeight="1">
      <c r="A36" s="31"/>
      <c r="B36" s="31"/>
      <c r="C36" s="31"/>
      <c r="D36" s="31"/>
      <c r="E36" s="34"/>
      <c r="F36" s="31"/>
      <c r="G36" s="31"/>
      <c r="H36" s="31"/>
      <c r="I36" s="31"/>
      <c r="J36" s="31"/>
      <c r="K36" s="31"/>
      <c r="L36" s="31"/>
      <c r="M36" s="35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1:25" ht="15" customHeight="1">
      <c r="A37" s="31"/>
      <c r="B37" s="31"/>
      <c r="C37" s="31"/>
      <c r="D37" s="31"/>
      <c r="E37" s="34"/>
      <c r="F37" s="31"/>
      <c r="G37" s="31"/>
      <c r="H37" s="31"/>
      <c r="I37" s="31"/>
      <c r="J37" s="31"/>
      <c r="K37" s="31"/>
      <c r="L37" s="31"/>
      <c r="M37" s="35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spans="1:25" ht="15" customHeight="1">
      <c r="A38" s="31"/>
      <c r="B38" s="31"/>
      <c r="C38" s="31"/>
      <c r="D38" s="31"/>
      <c r="E38" s="34"/>
      <c r="F38" s="31"/>
      <c r="G38" s="31"/>
      <c r="H38" s="31"/>
      <c r="I38" s="31"/>
      <c r="J38" s="31"/>
      <c r="K38" s="31"/>
      <c r="L38" s="31"/>
      <c r="M38" s="35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spans="1:25" ht="15" customHeight="1">
      <c r="A39" s="31"/>
      <c r="B39" s="31"/>
      <c r="C39" s="31"/>
      <c r="D39" s="31"/>
      <c r="E39" s="34"/>
      <c r="F39" s="31"/>
      <c r="G39" s="31"/>
      <c r="H39" s="31"/>
      <c r="I39" s="31"/>
      <c r="J39" s="31"/>
      <c r="K39" s="31"/>
      <c r="L39" s="31"/>
      <c r="M39" s="35"/>
      <c r="N39" s="35"/>
      <c r="O39" s="35"/>
      <c r="P39" s="35"/>
      <c r="Q39" s="35"/>
      <c r="R39" s="35"/>
      <c r="S39" s="35"/>
    </row>
    <row r="40" spans="1:25" ht="15" customHeight="1">
      <c r="A40" s="31"/>
      <c r="B40" s="31"/>
      <c r="C40" s="31"/>
      <c r="D40" s="31"/>
      <c r="E40" s="34"/>
      <c r="F40" s="31"/>
      <c r="G40" s="31"/>
      <c r="H40" s="31"/>
      <c r="I40" s="31"/>
      <c r="J40" s="31"/>
      <c r="K40" s="31"/>
      <c r="L40" s="31"/>
      <c r="M40" s="35"/>
      <c r="N40" s="35"/>
      <c r="O40" s="35"/>
      <c r="P40" s="35"/>
      <c r="Q40" s="35"/>
      <c r="R40" s="35"/>
      <c r="S40" s="35"/>
    </row>
    <row r="41" spans="1:25" ht="15" customHeight="1">
      <c r="A41" s="31"/>
      <c r="B41" s="31"/>
      <c r="C41" s="31"/>
      <c r="D41" s="31"/>
      <c r="E41" s="34"/>
      <c r="F41" s="31"/>
      <c r="G41" s="31"/>
      <c r="H41" s="31"/>
      <c r="I41" s="31"/>
      <c r="J41" s="31"/>
      <c r="K41" s="31"/>
      <c r="L41" s="31"/>
    </row>
    <row r="42" spans="1:25" ht="15" customHeight="1">
      <c r="A42" s="31"/>
      <c r="B42" s="31"/>
      <c r="C42" s="31"/>
      <c r="D42" s="31"/>
      <c r="E42" s="34"/>
      <c r="F42" s="31"/>
      <c r="G42" s="31"/>
      <c r="H42" s="31"/>
      <c r="I42" s="31"/>
      <c r="J42" s="31"/>
      <c r="K42" s="31"/>
      <c r="L42" s="31"/>
    </row>
    <row r="43" spans="1:25" ht="15" customHeight="1">
      <c r="A43" s="31"/>
      <c r="B43" s="31"/>
      <c r="C43" s="31"/>
      <c r="D43" s="31"/>
      <c r="E43" s="34"/>
      <c r="F43" s="31"/>
      <c r="G43" s="31"/>
      <c r="H43" s="31"/>
      <c r="I43" s="31"/>
      <c r="J43" s="31"/>
      <c r="K43" s="31"/>
      <c r="L43" s="31"/>
    </row>
    <row r="44" spans="1:25" ht="15" customHeight="1">
      <c r="A44" s="31"/>
      <c r="B44" s="31"/>
      <c r="C44" s="34"/>
      <c r="D44" s="34"/>
      <c r="E44" s="34"/>
      <c r="F44" s="34"/>
      <c r="G44" s="34"/>
      <c r="H44" s="31"/>
      <c r="I44" s="31"/>
      <c r="J44" s="31"/>
      <c r="K44" s="31"/>
      <c r="L44" s="31"/>
    </row>
    <row r="45" spans="1:25" ht="15" customHeight="1">
      <c r="A45" s="31"/>
      <c r="B45" s="31"/>
      <c r="C45" s="31"/>
      <c r="D45" s="31"/>
      <c r="E45" s="34"/>
      <c r="F45" s="31"/>
      <c r="G45" s="31"/>
      <c r="H45" s="31"/>
      <c r="I45" s="31"/>
      <c r="J45" s="31"/>
      <c r="K45" s="31"/>
      <c r="L45" s="31"/>
    </row>
    <row r="46" spans="1:25" ht="15" customHeight="1">
      <c r="A46" s="35"/>
      <c r="B46" s="35"/>
      <c r="C46" s="35"/>
      <c r="D46" s="35"/>
      <c r="E46" s="22"/>
      <c r="F46" s="35"/>
      <c r="G46" s="35"/>
      <c r="H46" s="35"/>
    </row>
    <row r="48" spans="1:25" ht="15" customHeight="1">
      <c r="C48" s="40" t="s">
        <v>43</v>
      </c>
      <c r="D48" s="40" t="s">
        <v>44</v>
      </c>
      <c r="E48" s="40" t="s">
        <v>45</v>
      </c>
      <c r="F48" s="40" t="s">
        <v>49</v>
      </c>
      <c r="G48" s="40" t="s">
        <v>116</v>
      </c>
      <c r="H48" s="181"/>
      <c r="I48" s="181"/>
    </row>
    <row r="49" spans="1:9" ht="15" customHeight="1">
      <c r="A49" s="199" t="s">
        <v>55</v>
      </c>
      <c r="B49" s="200"/>
      <c r="C49" s="41">
        <v>131</v>
      </c>
      <c r="D49" s="41">
        <v>134</v>
      </c>
      <c r="E49" s="41">
        <v>130</v>
      </c>
      <c r="F49" s="39">
        <v>132</v>
      </c>
      <c r="G49" s="39">
        <v>130</v>
      </c>
      <c r="H49" s="181" t="s">
        <v>53</v>
      </c>
      <c r="I49" s="181"/>
    </row>
    <row r="50" spans="1:9" ht="15" customHeight="1" thickBot="1">
      <c r="A50" s="199" t="s">
        <v>47</v>
      </c>
      <c r="B50" s="200"/>
      <c r="C50" s="41">
        <v>239</v>
      </c>
      <c r="D50" s="41">
        <v>239</v>
      </c>
      <c r="E50" s="41">
        <v>239</v>
      </c>
      <c r="F50" s="39">
        <v>239</v>
      </c>
      <c r="G50" s="39">
        <v>239</v>
      </c>
      <c r="H50" s="181" t="s">
        <v>54</v>
      </c>
      <c r="I50" s="181"/>
    </row>
    <row r="51" spans="1:9" ht="15" customHeight="1" thickBot="1">
      <c r="A51" s="202" t="s">
        <v>6</v>
      </c>
      <c r="B51" s="203"/>
      <c r="C51" s="58">
        <f>C49/C50*100</f>
        <v>54.811715481171554</v>
      </c>
      <c r="D51" s="58">
        <f>D49/D50*100</f>
        <v>56.06694560669456</v>
      </c>
      <c r="E51" s="59">
        <f>E49/E50*100</f>
        <v>54.39330543933054</v>
      </c>
      <c r="F51" s="58">
        <f>F49/F50*100</f>
        <v>55.230125523012553</v>
      </c>
      <c r="G51" s="60">
        <f>G49/G50*100</f>
        <v>54.39330543933054</v>
      </c>
      <c r="H51" s="204"/>
      <c r="I51" s="181"/>
    </row>
    <row r="52" spans="1:9" ht="15" customHeight="1">
      <c r="A52" s="130" t="s">
        <v>94</v>
      </c>
      <c r="B52" s="130"/>
      <c r="C52" s="55">
        <v>54.74</v>
      </c>
      <c r="D52" s="55">
        <v>53.78</v>
      </c>
      <c r="E52" s="56">
        <v>53.24</v>
      </c>
      <c r="F52" s="55">
        <v>52.31</v>
      </c>
      <c r="G52" s="55">
        <v>60.65</v>
      </c>
    </row>
    <row r="53" spans="1:9" ht="15" customHeight="1">
      <c r="C53" s="47"/>
      <c r="D53" s="47"/>
      <c r="E53" s="48"/>
      <c r="F53" s="47"/>
      <c r="G53" s="47"/>
    </row>
  </sheetData>
  <mergeCells count="11">
    <mergeCell ref="A50:B50"/>
    <mergeCell ref="H50:I50"/>
    <mergeCell ref="A51:B51"/>
    <mergeCell ref="H51:I51"/>
    <mergeCell ref="A52:B52"/>
    <mergeCell ref="R1:R2"/>
    <mergeCell ref="S1:T2"/>
    <mergeCell ref="U1:Y2"/>
    <mergeCell ref="H48:I48"/>
    <mergeCell ref="A49:B49"/>
    <mergeCell ref="H49:I49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Y53"/>
  <sheetViews>
    <sheetView zoomScaleNormal="100" zoomScaleSheetLayoutView="85" workbookViewId="0">
      <selection activeCell="P41" sqref="P41"/>
    </sheetView>
  </sheetViews>
  <sheetFormatPr defaultRowHeight="15" customHeight="1"/>
  <cols>
    <col min="1" max="2" width="9" style="5"/>
    <col min="3" max="4" width="9" style="5" customWidth="1"/>
    <col min="5" max="5" width="9" style="24" customWidth="1"/>
    <col min="6" max="6" width="9" style="5" customWidth="1"/>
    <col min="7" max="8" width="9" style="5"/>
    <col min="9" max="9" width="9" style="5" customWidth="1"/>
    <col min="10" max="16384" width="9" style="5"/>
  </cols>
  <sheetData>
    <row r="1" spans="1:25" ht="15" customHeight="1">
      <c r="A1" s="27"/>
      <c r="B1" s="28"/>
      <c r="C1" s="28"/>
      <c r="D1" s="28"/>
      <c r="E1" s="28"/>
      <c r="F1" s="28"/>
      <c r="G1" s="29"/>
      <c r="H1" s="30"/>
      <c r="I1" s="30"/>
      <c r="J1" s="43"/>
      <c r="K1" s="43"/>
      <c r="L1" s="43"/>
      <c r="R1" s="187" t="s">
        <v>42</v>
      </c>
      <c r="S1" s="189" t="s">
        <v>7</v>
      </c>
      <c r="T1" s="190"/>
      <c r="U1" s="193" t="s">
        <v>18</v>
      </c>
      <c r="V1" s="194"/>
      <c r="W1" s="194"/>
      <c r="X1" s="194"/>
      <c r="Y1" s="195"/>
    </row>
    <row r="2" spans="1:25" ht="15" customHeight="1" thickBot="1">
      <c r="A2" s="27"/>
      <c r="B2" s="28"/>
      <c r="C2" s="28"/>
      <c r="D2" s="28"/>
      <c r="E2" s="28"/>
      <c r="F2" s="28"/>
      <c r="G2" s="29"/>
      <c r="H2" s="30"/>
      <c r="I2" s="30"/>
      <c r="J2" s="43"/>
      <c r="K2" s="43"/>
      <c r="L2" s="43"/>
      <c r="R2" s="188"/>
      <c r="S2" s="191"/>
      <c r="T2" s="192"/>
      <c r="U2" s="196"/>
      <c r="V2" s="197"/>
      <c r="W2" s="197"/>
      <c r="X2" s="197"/>
      <c r="Y2" s="198"/>
    </row>
    <row r="3" spans="1:25" ht="15" customHeight="1">
      <c r="A3" s="27"/>
      <c r="B3" s="28"/>
      <c r="C3" s="28"/>
      <c r="D3" s="28"/>
      <c r="E3" s="28"/>
      <c r="F3" s="28"/>
      <c r="G3" s="29"/>
      <c r="H3" s="30"/>
      <c r="I3" s="30"/>
      <c r="J3" s="43"/>
      <c r="K3" s="43"/>
      <c r="L3" s="43"/>
    </row>
    <row r="4" spans="1:25" ht="15" customHeight="1">
      <c r="A4" s="27"/>
      <c r="B4" s="28"/>
      <c r="C4" s="28"/>
      <c r="D4" s="28"/>
      <c r="E4" s="28"/>
      <c r="F4" s="28"/>
      <c r="G4" s="29"/>
      <c r="H4" s="30"/>
      <c r="I4" s="30"/>
      <c r="J4" s="43"/>
      <c r="K4" s="43"/>
      <c r="L4" s="43"/>
      <c r="M4" s="35"/>
      <c r="N4" s="35"/>
      <c r="O4" s="35"/>
      <c r="P4" s="35"/>
      <c r="Q4" s="35"/>
    </row>
    <row r="5" spans="1:25" ht="15" customHeight="1">
      <c r="A5" s="27"/>
      <c r="B5" s="28"/>
      <c r="C5" s="28"/>
      <c r="D5" s="28"/>
      <c r="E5" s="28"/>
      <c r="F5" s="28"/>
      <c r="G5" s="29"/>
      <c r="H5" s="30"/>
      <c r="I5" s="30"/>
      <c r="J5" s="43"/>
      <c r="K5" s="43"/>
      <c r="L5" s="43"/>
      <c r="M5" s="35"/>
      <c r="N5" s="35"/>
      <c r="O5" s="35"/>
      <c r="P5" s="35"/>
      <c r="Q5" s="35"/>
    </row>
    <row r="6" spans="1:25" ht="15" customHeight="1">
      <c r="A6" s="27"/>
      <c r="B6" s="28"/>
      <c r="C6" s="28"/>
      <c r="D6" s="28"/>
      <c r="E6" s="28"/>
      <c r="F6" s="28"/>
      <c r="G6" s="29"/>
      <c r="H6" s="30"/>
      <c r="I6" s="30"/>
      <c r="J6" s="43"/>
      <c r="K6" s="43"/>
      <c r="L6" s="43"/>
      <c r="M6" s="35"/>
      <c r="N6" s="35"/>
      <c r="O6" s="35"/>
      <c r="P6" s="35"/>
      <c r="Q6" s="35"/>
      <c r="R6" s="35"/>
      <c r="S6" s="35"/>
    </row>
    <row r="7" spans="1:25" ht="15" customHeight="1">
      <c r="A7" s="27"/>
      <c r="B7" s="28"/>
      <c r="C7" s="28"/>
      <c r="D7" s="28"/>
      <c r="E7" s="28"/>
      <c r="F7" s="28"/>
      <c r="G7" s="29"/>
      <c r="H7" s="30"/>
      <c r="I7" s="30"/>
      <c r="J7" s="43"/>
      <c r="K7" s="43"/>
      <c r="L7" s="43"/>
      <c r="M7" s="35"/>
      <c r="N7" s="35"/>
      <c r="O7" s="35"/>
      <c r="P7" s="35"/>
      <c r="Q7" s="35"/>
      <c r="R7" s="35"/>
      <c r="S7" s="35"/>
    </row>
    <row r="8" spans="1:25" ht="15" customHeight="1">
      <c r="A8" s="27"/>
      <c r="B8" s="28"/>
      <c r="C8" s="28"/>
      <c r="D8" s="28"/>
      <c r="E8" s="28"/>
      <c r="F8" s="28"/>
      <c r="G8" s="29"/>
      <c r="H8" s="30"/>
      <c r="I8" s="30"/>
      <c r="J8" s="43"/>
      <c r="K8" s="43"/>
      <c r="L8" s="43"/>
      <c r="M8" s="35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ht="15" customHeight="1">
      <c r="A9" s="27"/>
      <c r="B9" s="28"/>
      <c r="C9" s="28"/>
      <c r="D9" s="28"/>
      <c r="E9" s="28"/>
      <c r="F9" s="28"/>
      <c r="G9" s="29"/>
      <c r="H9" s="30"/>
      <c r="I9" s="30"/>
      <c r="J9" s="43"/>
      <c r="K9" s="43"/>
      <c r="L9" s="43"/>
      <c r="M9" s="35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spans="1:25" ht="15" customHeight="1">
      <c r="A10" s="27"/>
      <c r="B10" s="28"/>
      <c r="C10" s="28"/>
      <c r="D10" s="28"/>
      <c r="E10" s="28"/>
      <c r="F10" s="28"/>
      <c r="G10" s="29"/>
      <c r="H10" s="30"/>
      <c r="I10" s="30"/>
      <c r="J10" s="43"/>
      <c r="K10" s="43"/>
      <c r="L10" s="43"/>
      <c r="M10" s="35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25" ht="15" customHeight="1">
      <c r="A11" s="27"/>
      <c r="B11" s="28"/>
      <c r="C11" s="30"/>
      <c r="D11" s="30"/>
      <c r="E11" s="30"/>
      <c r="F11" s="30"/>
      <c r="G11" s="30"/>
      <c r="H11" s="30"/>
      <c r="I11" s="30"/>
      <c r="J11" s="43"/>
      <c r="K11" s="43"/>
      <c r="L11" s="43"/>
      <c r="M11" s="35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spans="1:25" ht="15" customHeight="1">
      <c r="A12" s="27"/>
      <c r="B12" s="28"/>
      <c r="C12" s="30"/>
      <c r="D12" s="30"/>
      <c r="E12" s="30"/>
      <c r="F12" s="30"/>
      <c r="G12" s="30"/>
      <c r="H12" s="30"/>
      <c r="I12" s="30"/>
      <c r="J12" s="43"/>
      <c r="K12" s="43"/>
      <c r="L12" s="43"/>
      <c r="M12" s="35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</row>
    <row r="13" spans="1:25" ht="15" customHeight="1">
      <c r="A13" s="27"/>
      <c r="B13" s="28"/>
      <c r="C13" s="30"/>
      <c r="D13" s="30"/>
      <c r="E13" s="30"/>
      <c r="F13" s="30"/>
      <c r="G13" s="30"/>
      <c r="H13" s="30"/>
      <c r="I13" s="30"/>
      <c r="J13" s="43"/>
      <c r="K13" s="43"/>
      <c r="L13" s="43"/>
      <c r="M13" s="35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</row>
    <row r="14" spans="1:25" ht="15" customHeight="1">
      <c r="A14" s="27"/>
      <c r="B14" s="28"/>
      <c r="C14" s="30"/>
      <c r="D14" s="30"/>
      <c r="E14" s="30"/>
      <c r="F14" s="30"/>
      <c r="G14" s="30"/>
      <c r="H14" s="30"/>
      <c r="I14" s="30"/>
      <c r="J14" s="43"/>
      <c r="K14" s="43"/>
      <c r="L14" s="43"/>
      <c r="M14" s="35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</row>
    <row r="15" spans="1:25" ht="15" customHeight="1">
      <c r="A15" s="27"/>
      <c r="B15" s="28"/>
      <c r="C15" s="30"/>
      <c r="D15" s="30"/>
      <c r="E15" s="30"/>
      <c r="F15" s="30"/>
      <c r="G15" s="30"/>
      <c r="H15" s="30"/>
      <c r="I15" s="30"/>
      <c r="J15" s="43"/>
      <c r="K15" s="43"/>
      <c r="L15" s="43"/>
      <c r="M15" s="35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</row>
    <row r="16" spans="1:25" ht="15" customHeight="1">
      <c r="A16" s="27"/>
      <c r="B16" s="28"/>
      <c r="C16" s="28"/>
      <c r="D16" s="28"/>
      <c r="E16" s="28"/>
      <c r="F16" s="28"/>
      <c r="G16" s="29"/>
      <c r="H16" s="30"/>
      <c r="I16" s="30"/>
      <c r="J16" s="43"/>
      <c r="K16" s="43"/>
      <c r="L16" s="43"/>
      <c r="M16" s="35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1:25" ht="15" customHeight="1">
      <c r="A17" s="27"/>
      <c r="B17" s="28"/>
      <c r="C17" s="28"/>
      <c r="D17" s="28"/>
      <c r="E17" s="28"/>
      <c r="F17" s="28"/>
      <c r="G17" s="29"/>
      <c r="H17" s="30"/>
      <c r="I17" s="30"/>
      <c r="J17" s="43"/>
      <c r="K17" s="43"/>
      <c r="L17" s="43"/>
      <c r="M17" s="35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</row>
    <row r="18" spans="1:25" ht="15" customHeight="1">
      <c r="A18" s="27"/>
      <c r="B18" s="28"/>
      <c r="C18" s="28"/>
      <c r="D18" s="28"/>
      <c r="E18" s="28"/>
      <c r="F18" s="28"/>
      <c r="G18" s="29"/>
      <c r="H18" s="30"/>
      <c r="I18" s="30"/>
      <c r="J18" s="43"/>
      <c r="K18" s="43"/>
      <c r="L18" s="43"/>
      <c r="M18" s="35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1:25" ht="15" customHeight="1">
      <c r="A19" s="27"/>
      <c r="B19" s="28"/>
      <c r="C19" s="28"/>
      <c r="D19" s="28"/>
      <c r="E19" s="28"/>
      <c r="F19" s="28"/>
      <c r="G19" s="29"/>
      <c r="H19" s="30"/>
      <c r="I19" s="30"/>
      <c r="J19" s="43"/>
      <c r="K19" s="43"/>
      <c r="L19" s="43"/>
      <c r="M19" s="35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1:25" ht="15" customHeight="1">
      <c r="A20" s="44"/>
      <c r="B20" s="45"/>
      <c r="C20" s="45"/>
      <c r="D20" s="45"/>
      <c r="E20" s="45"/>
      <c r="F20" s="45"/>
      <c r="G20" s="46"/>
      <c r="H20" s="43"/>
      <c r="I20" s="44"/>
      <c r="J20" s="43"/>
      <c r="K20" s="43"/>
      <c r="L20" s="43"/>
      <c r="M20" s="35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spans="1:25" ht="15" customHeight="1">
      <c r="A21" s="44"/>
      <c r="B21" s="45"/>
      <c r="C21" s="45"/>
      <c r="D21" s="45"/>
      <c r="E21" s="45"/>
      <c r="F21" s="45"/>
      <c r="G21" s="46"/>
      <c r="H21" s="43"/>
      <c r="I21" s="43"/>
      <c r="J21" s="43"/>
      <c r="K21" s="43"/>
      <c r="L21" s="43"/>
      <c r="M21" s="35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spans="1:25" ht="15" customHeight="1">
      <c r="A22" s="44"/>
      <c r="B22" s="45"/>
      <c r="C22" s="45"/>
      <c r="D22" s="45"/>
      <c r="E22" s="45"/>
      <c r="F22" s="45"/>
      <c r="G22" s="46"/>
      <c r="H22" s="43"/>
      <c r="I22" s="43"/>
      <c r="J22" s="43"/>
      <c r="K22" s="43"/>
      <c r="L22" s="43"/>
      <c r="M22" s="35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15" customHeight="1">
      <c r="A23" s="35"/>
      <c r="B23" s="26"/>
      <c r="C23" s="26"/>
      <c r="D23" s="26"/>
      <c r="E23" s="26"/>
      <c r="F23" s="26"/>
      <c r="G23" s="36"/>
      <c r="H23" s="22"/>
      <c r="I23" s="38"/>
      <c r="J23" s="38"/>
      <c r="K23" s="38"/>
      <c r="L23" s="38"/>
      <c r="M23" s="38" t="s">
        <v>48</v>
      </c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1:25" ht="15" customHeight="1">
      <c r="A24" s="31"/>
      <c r="B24" s="32"/>
      <c r="C24" s="32"/>
      <c r="D24" s="32"/>
      <c r="E24" s="32"/>
      <c r="F24" s="32"/>
      <c r="G24" s="33"/>
      <c r="H24" s="34"/>
      <c r="I24" s="34"/>
      <c r="J24" s="34"/>
      <c r="K24" s="34"/>
      <c r="L24" s="34"/>
      <c r="M24" s="35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 ht="15" customHeight="1">
      <c r="A25" s="31"/>
      <c r="B25" s="32"/>
      <c r="C25" s="32"/>
      <c r="D25" s="32"/>
      <c r="E25" s="32"/>
      <c r="F25" s="32"/>
      <c r="G25" s="33"/>
      <c r="H25" s="34"/>
      <c r="I25" s="34"/>
      <c r="J25" s="34"/>
      <c r="K25" s="34"/>
      <c r="L25" s="34"/>
      <c r="M25" s="35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5" ht="15" customHeight="1">
      <c r="A26" s="31"/>
      <c r="B26" s="32"/>
      <c r="C26" s="32"/>
      <c r="D26" s="32"/>
      <c r="E26" s="32"/>
      <c r="F26" s="32"/>
      <c r="G26" s="33"/>
      <c r="H26" s="34"/>
      <c r="I26" s="34"/>
      <c r="J26" s="34"/>
      <c r="K26" s="34"/>
      <c r="L26" s="34"/>
      <c r="M26" s="35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ht="15" customHeight="1">
      <c r="A27" s="31"/>
      <c r="B27" s="32"/>
      <c r="C27" s="32"/>
      <c r="D27" s="32"/>
      <c r="E27" s="32"/>
      <c r="F27" s="32"/>
      <c r="G27" s="33"/>
      <c r="H27" s="34"/>
      <c r="I27" s="34"/>
      <c r="J27" s="34"/>
      <c r="K27" s="34"/>
      <c r="L27" s="34"/>
      <c r="M27" s="35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5" customHeight="1">
      <c r="A28" s="31"/>
      <c r="B28" s="32"/>
      <c r="C28" s="32"/>
      <c r="D28" s="32"/>
      <c r="E28" s="32"/>
      <c r="F28" s="32"/>
      <c r="G28" s="33"/>
      <c r="H28" s="34"/>
      <c r="I28" s="34"/>
      <c r="J28" s="34"/>
      <c r="K28" s="34"/>
      <c r="L28" s="34"/>
      <c r="M28" s="35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25" ht="15" customHeight="1">
      <c r="A29" s="31"/>
      <c r="B29" s="32"/>
      <c r="C29" s="32"/>
      <c r="D29" s="32"/>
      <c r="E29" s="32"/>
      <c r="F29" s="32"/>
      <c r="G29" s="33"/>
      <c r="H29" s="34"/>
      <c r="I29" s="34"/>
      <c r="J29" s="34"/>
      <c r="K29" s="34"/>
      <c r="L29" s="34"/>
      <c r="M29" s="35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ht="15" customHeight="1">
      <c r="A30" s="31"/>
      <c r="B30" s="32"/>
      <c r="C30" s="32"/>
      <c r="D30" s="32"/>
      <c r="E30" s="32"/>
      <c r="F30" s="32"/>
      <c r="G30" s="33"/>
      <c r="H30" s="34"/>
      <c r="I30" s="34"/>
      <c r="J30" s="34"/>
      <c r="K30" s="34"/>
      <c r="L30" s="34"/>
      <c r="M30" s="35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25" ht="15" customHeight="1">
      <c r="A31" s="31"/>
      <c r="B31" s="32"/>
      <c r="C31" s="32"/>
      <c r="D31" s="32"/>
      <c r="E31" s="32"/>
      <c r="F31" s="32"/>
      <c r="G31" s="33"/>
      <c r="H31" s="34"/>
      <c r="I31" s="34"/>
      <c r="J31" s="34"/>
      <c r="K31" s="34"/>
      <c r="L31" s="34"/>
      <c r="M31" s="35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</row>
    <row r="32" spans="1:25" ht="15" customHeight="1">
      <c r="A32" s="31"/>
      <c r="B32" s="32"/>
      <c r="C32" s="32"/>
      <c r="D32" s="32"/>
      <c r="E32" s="32"/>
      <c r="F32" s="32"/>
      <c r="G32" s="31"/>
      <c r="H32" s="31"/>
      <c r="I32" s="31"/>
      <c r="J32" s="31"/>
      <c r="K32" s="31"/>
      <c r="L32" s="31"/>
      <c r="M32" s="35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 ht="15" customHeight="1">
      <c r="A33" s="31"/>
      <c r="B33" s="32"/>
      <c r="C33" s="32"/>
      <c r="D33" s="32"/>
      <c r="E33" s="32"/>
      <c r="F33" s="32"/>
      <c r="G33" s="31"/>
      <c r="H33" s="31"/>
      <c r="I33" s="31"/>
      <c r="J33" s="31"/>
      <c r="K33" s="31"/>
      <c r="L33" s="31"/>
      <c r="M33" s="35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ht="15" customHeight="1">
      <c r="A34" s="31"/>
      <c r="B34" s="31"/>
      <c r="C34" s="31"/>
      <c r="D34" s="31"/>
      <c r="E34" s="34"/>
      <c r="F34" s="31"/>
      <c r="G34" s="31"/>
      <c r="H34" s="31"/>
      <c r="I34" s="31"/>
      <c r="J34" s="31"/>
      <c r="K34" s="31"/>
      <c r="L34" s="31"/>
      <c r="M34" s="35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1:25" ht="15" customHeight="1">
      <c r="A35" s="31"/>
      <c r="B35" s="31"/>
      <c r="C35" s="31"/>
      <c r="D35" s="31"/>
      <c r="E35" s="34"/>
      <c r="F35" s="31"/>
      <c r="G35" s="31"/>
      <c r="H35" s="31"/>
      <c r="I35" s="31"/>
      <c r="J35" s="31"/>
      <c r="K35" s="31"/>
      <c r="L35" s="31"/>
      <c r="M35" s="35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1:25" ht="15" customHeight="1">
      <c r="A36" s="31"/>
      <c r="B36" s="31"/>
      <c r="C36" s="31"/>
      <c r="D36" s="31"/>
      <c r="E36" s="34"/>
      <c r="F36" s="31"/>
      <c r="G36" s="31"/>
      <c r="H36" s="31"/>
      <c r="I36" s="31"/>
      <c r="J36" s="31"/>
      <c r="K36" s="31"/>
      <c r="L36" s="31"/>
      <c r="M36" s="35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1:25" ht="15" customHeight="1">
      <c r="A37" s="31"/>
      <c r="B37" s="31"/>
      <c r="C37" s="31"/>
      <c r="D37" s="31"/>
      <c r="E37" s="34"/>
      <c r="F37" s="31"/>
      <c r="G37" s="31"/>
      <c r="H37" s="31"/>
      <c r="I37" s="31"/>
      <c r="J37" s="31"/>
      <c r="K37" s="31"/>
      <c r="L37" s="31"/>
      <c r="M37" s="35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spans="1:25" ht="15" customHeight="1">
      <c r="A38" s="31"/>
      <c r="B38" s="31"/>
      <c r="C38" s="31"/>
      <c r="D38" s="31"/>
      <c r="E38" s="34"/>
      <c r="F38" s="31"/>
      <c r="G38" s="31"/>
      <c r="H38" s="31"/>
      <c r="I38" s="31"/>
      <c r="J38" s="31"/>
      <c r="K38" s="31"/>
      <c r="L38" s="31"/>
      <c r="M38" s="35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spans="1:25" ht="15" customHeight="1">
      <c r="A39" s="31"/>
      <c r="B39" s="31"/>
      <c r="C39" s="31"/>
      <c r="D39" s="31"/>
      <c r="E39" s="34"/>
      <c r="F39" s="31"/>
      <c r="G39" s="31"/>
      <c r="H39" s="31"/>
      <c r="I39" s="31"/>
      <c r="J39" s="31"/>
      <c r="K39" s="31"/>
      <c r="L39" s="31"/>
      <c r="M39" s="35"/>
      <c r="N39" s="35"/>
      <c r="O39" s="35"/>
      <c r="P39" s="35"/>
      <c r="Q39" s="35"/>
      <c r="R39" s="35"/>
      <c r="S39" s="35"/>
    </row>
    <row r="40" spans="1:25" ht="15" customHeight="1">
      <c r="A40" s="31"/>
      <c r="B40" s="31"/>
      <c r="C40" s="31"/>
      <c r="D40" s="31"/>
      <c r="E40" s="34"/>
      <c r="F40" s="31"/>
      <c r="G40" s="31"/>
      <c r="H40" s="31"/>
      <c r="I40" s="31"/>
      <c r="J40" s="31"/>
      <c r="K40" s="31"/>
      <c r="L40" s="31"/>
      <c r="M40" s="35"/>
      <c r="N40" s="35"/>
      <c r="O40" s="35"/>
      <c r="P40" s="35"/>
      <c r="Q40" s="35"/>
      <c r="R40" s="35"/>
      <c r="S40" s="35"/>
    </row>
    <row r="41" spans="1:25" ht="15" customHeight="1">
      <c r="A41" s="31"/>
      <c r="B41" s="31"/>
      <c r="C41" s="31"/>
      <c r="D41" s="31"/>
      <c r="E41" s="34"/>
      <c r="F41" s="31"/>
      <c r="G41" s="31"/>
      <c r="H41" s="31"/>
      <c r="I41" s="31"/>
      <c r="J41" s="31"/>
      <c r="K41" s="31"/>
      <c r="L41" s="31"/>
    </row>
    <row r="42" spans="1:25" ht="15" customHeight="1">
      <c r="A42" s="31"/>
      <c r="B42" s="31"/>
      <c r="C42" s="31"/>
      <c r="D42" s="31"/>
      <c r="E42" s="34"/>
      <c r="F42" s="31"/>
      <c r="G42" s="31"/>
      <c r="H42" s="31"/>
      <c r="I42" s="31"/>
      <c r="J42" s="31"/>
      <c r="K42" s="31"/>
      <c r="L42" s="31"/>
    </row>
    <row r="43" spans="1:25" ht="15" customHeight="1">
      <c r="A43" s="31"/>
      <c r="B43" s="31"/>
      <c r="C43" s="31"/>
      <c r="D43" s="31"/>
      <c r="E43" s="34"/>
      <c r="F43" s="31"/>
      <c r="G43" s="31"/>
      <c r="H43" s="31"/>
      <c r="I43" s="31"/>
      <c r="J43" s="31"/>
      <c r="K43" s="31"/>
      <c r="L43" s="31"/>
    </row>
    <row r="44" spans="1:25" ht="15" customHeight="1">
      <c r="A44" s="31"/>
      <c r="B44" s="31"/>
      <c r="C44" s="34"/>
      <c r="D44" s="34"/>
      <c r="E44" s="34"/>
      <c r="F44" s="34"/>
      <c r="G44" s="34"/>
      <c r="H44" s="31"/>
      <c r="I44" s="31"/>
      <c r="J44" s="31"/>
      <c r="K44" s="31"/>
      <c r="L44" s="31"/>
    </row>
    <row r="45" spans="1:25" ht="15" customHeight="1">
      <c r="A45" s="31"/>
      <c r="B45" s="31"/>
      <c r="C45" s="31"/>
      <c r="D45" s="31"/>
      <c r="E45" s="34"/>
      <c r="F45" s="31"/>
      <c r="G45" s="31"/>
      <c r="H45" s="31"/>
      <c r="I45" s="31"/>
      <c r="J45" s="31"/>
      <c r="K45" s="31"/>
      <c r="L45" s="31"/>
    </row>
    <row r="46" spans="1:25" ht="15" customHeight="1">
      <c r="A46" s="35"/>
      <c r="B46" s="35"/>
      <c r="C46" s="35"/>
      <c r="D46" s="35"/>
      <c r="E46" s="22"/>
      <c r="F46" s="35"/>
      <c r="G46" s="35"/>
      <c r="H46" s="35"/>
    </row>
    <row r="48" spans="1:25" ht="15" customHeight="1">
      <c r="C48" s="40" t="s">
        <v>43</v>
      </c>
      <c r="D48" s="40" t="s">
        <v>44</v>
      </c>
      <c r="E48" s="40" t="s">
        <v>45</v>
      </c>
      <c r="F48" s="40" t="s">
        <v>49</v>
      </c>
      <c r="G48" s="40" t="s">
        <v>117</v>
      </c>
      <c r="H48" s="181"/>
      <c r="I48" s="181"/>
    </row>
    <row r="49" spans="1:9" ht="15" customHeight="1">
      <c r="A49" s="199" t="s">
        <v>89</v>
      </c>
      <c r="B49" s="200"/>
      <c r="C49" s="41">
        <v>483</v>
      </c>
      <c r="D49" s="41">
        <v>481</v>
      </c>
      <c r="E49" s="41">
        <v>488</v>
      </c>
      <c r="F49" s="39">
        <v>490</v>
      </c>
      <c r="G49" s="39">
        <v>490</v>
      </c>
      <c r="H49" s="181" t="s">
        <v>51</v>
      </c>
      <c r="I49" s="181"/>
    </row>
    <row r="50" spans="1:9" ht="15" customHeight="1" thickBot="1">
      <c r="A50" s="199" t="s">
        <v>60</v>
      </c>
      <c r="B50" s="200"/>
      <c r="C50" s="41">
        <v>571</v>
      </c>
      <c r="D50" s="41">
        <v>568</v>
      </c>
      <c r="E50" s="41">
        <v>566</v>
      </c>
      <c r="F50" s="39">
        <v>568</v>
      </c>
      <c r="G50" s="39">
        <v>542</v>
      </c>
      <c r="H50" s="181" t="s">
        <v>50</v>
      </c>
      <c r="I50" s="181"/>
    </row>
    <row r="51" spans="1:9" ht="15" customHeight="1" thickBot="1">
      <c r="A51" s="202" t="s">
        <v>95</v>
      </c>
      <c r="B51" s="203"/>
      <c r="C51" s="58">
        <f>C49/C50*100</f>
        <v>84.588441330998251</v>
      </c>
      <c r="D51" s="58">
        <f>D49/D50*100</f>
        <v>84.683098591549296</v>
      </c>
      <c r="E51" s="59">
        <f>E49/E50*100</f>
        <v>86.219081272084807</v>
      </c>
      <c r="F51" s="58">
        <f>F49/F50*100</f>
        <v>86.267605633802816</v>
      </c>
      <c r="G51" s="60">
        <f>G49/G50*100</f>
        <v>90.40590405904058</v>
      </c>
      <c r="H51" s="204"/>
      <c r="I51" s="181"/>
    </row>
    <row r="52" spans="1:9" ht="15" customHeight="1">
      <c r="A52" s="130" t="s">
        <v>94</v>
      </c>
      <c r="B52" s="130"/>
      <c r="C52" s="55">
        <v>83.88</v>
      </c>
      <c r="D52" s="55">
        <v>84.06</v>
      </c>
      <c r="E52" s="56">
        <v>84.07</v>
      </c>
      <c r="F52" s="55">
        <v>84.32</v>
      </c>
      <c r="G52" s="55">
        <v>84.58</v>
      </c>
    </row>
    <row r="53" spans="1:9" ht="15" customHeight="1">
      <c r="C53" s="47"/>
      <c r="D53" s="47"/>
      <c r="E53" s="48"/>
      <c r="F53" s="47"/>
      <c r="G53" s="47"/>
    </row>
  </sheetData>
  <mergeCells count="11">
    <mergeCell ref="A50:B50"/>
    <mergeCell ref="H50:I50"/>
    <mergeCell ref="A51:B51"/>
    <mergeCell ref="H51:I51"/>
    <mergeCell ref="A52:B52"/>
    <mergeCell ref="R1:R2"/>
    <mergeCell ref="S1:T2"/>
    <mergeCell ref="U1:Y2"/>
    <mergeCell ref="H48:I48"/>
    <mergeCell ref="A49:B49"/>
    <mergeCell ref="H49:I49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14999847407452621"/>
  </sheetPr>
  <dimension ref="A1:Y61"/>
  <sheetViews>
    <sheetView zoomScaleNormal="100" zoomScaleSheetLayoutView="85" workbookViewId="0">
      <selection activeCell="D52" sqref="D52"/>
    </sheetView>
  </sheetViews>
  <sheetFormatPr defaultRowHeight="15" customHeight="1"/>
  <cols>
    <col min="1" max="2" width="9" style="5"/>
    <col min="3" max="4" width="9" style="5" customWidth="1"/>
    <col min="5" max="5" width="9" style="109" customWidth="1"/>
    <col min="6" max="6" width="9" style="5" customWidth="1"/>
    <col min="7" max="7" width="9.25" style="5" bestFit="1" customWidth="1"/>
    <col min="8" max="8" width="9" style="5"/>
    <col min="9" max="9" width="9" style="5" customWidth="1"/>
    <col min="10" max="16384" width="9" style="5"/>
  </cols>
  <sheetData>
    <row r="1" spans="1:25" ht="15" customHeight="1">
      <c r="A1" s="27"/>
      <c r="B1" s="28"/>
      <c r="C1" s="28"/>
      <c r="D1" s="28"/>
      <c r="E1" s="28"/>
      <c r="F1" s="28"/>
      <c r="G1" s="29"/>
      <c r="H1" s="30"/>
      <c r="I1" s="30"/>
      <c r="J1" s="43"/>
      <c r="K1" s="43"/>
      <c r="L1" s="43"/>
      <c r="R1" s="187" t="s">
        <v>120</v>
      </c>
      <c r="S1" s="189" t="s">
        <v>121</v>
      </c>
      <c r="T1" s="190"/>
      <c r="U1" s="193" t="s">
        <v>122</v>
      </c>
      <c r="V1" s="194"/>
      <c r="W1" s="194"/>
      <c r="X1" s="194"/>
      <c r="Y1" s="195"/>
    </row>
    <row r="2" spans="1:25" ht="15" customHeight="1" thickBot="1">
      <c r="A2" s="27"/>
      <c r="B2" s="28"/>
      <c r="C2" s="28"/>
      <c r="D2" s="28"/>
      <c r="E2" s="28"/>
      <c r="F2" s="28"/>
      <c r="G2" s="29"/>
      <c r="H2" s="30"/>
      <c r="I2" s="30"/>
      <c r="J2" s="43"/>
      <c r="K2" s="43"/>
      <c r="L2" s="43"/>
      <c r="R2" s="188"/>
      <c r="S2" s="191"/>
      <c r="T2" s="192"/>
      <c r="U2" s="196"/>
      <c r="V2" s="197"/>
      <c r="W2" s="197"/>
      <c r="X2" s="197"/>
      <c r="Y2" s="198"/>
    </row>
    <row r="3" spans="1:25" ht="15" customHeight="1">
      <c r="A3" s="27"/>
      <c r="B3" s="28"/>
      <c r="C3" s="28"/>
      <c r="D3" s="28"/>
      <c r="E3" s="28"/>
      <c r="F3" s="28"/>
      <c r="G3" s="29"/>
      <c r="H3" s="30"/>
      <c r="I3" s="30"/>
      <c r="J3" s="43"/>
      <c r="K3" s="43"/>
      <c r="L3" s="43"/>
    </row>
    <row r="4" spans="1:25" ht="15" customHeight="1">
      <c r="A4" s="27"/>
      <c r="B4" s="28"/>
      <c r="C4" s="28"/>
      <c r="D4" s="28"/>
      <c r="E4" s="28"/>
      <c r="F4" s="28"/>
      <c r="G4" s="29"/>
      <c r="H4" s="30"/>
      <c r="I4" s="30"/>
      <c r="J4" s="43"/>
      <c r="K4" s="43"/>
      <c r="L4" s="43"/>
      <c r="M4" s="35"/>
      <c r="N4" s="35"/>
      <c r="O4" s="35"/>
      <c r="P4" s="35"/>
      <c r="Q4" s="35"/>
    </row>
    <row r="5" spans="1:25" ht="15" customHeight="1">
      <c r="A5" s="27"/>
      <c r="B5" s="28"/>
      <c r="C5" s="28"/>
      <c r="D5" s="28"/>
      <c r="E5" s="28"/>
      <c r="F5" s="28"/>
      <c r="G5" s="29"/>
      <c r="H5" s="30"/>
      <c r="I5" s="30"/>
      <c r="J5" s="43"/>
      <c r="K5" s="43"/>
      <c r="L5" s="43"/>
      <c r="M5" s="35"/>
      <c r="N5" s="35"/>
      <c r="O5" s="35"/>
      <c r="P5" s="35"/>
      <c r="Q5" s="35"/>
    </row>
    <row r="6" spans="1:25" ht="15" customHeight="1">
      <c r="A6" s="27"/>
      <c r="B6" s="28"/>
      <c r="C6" s="28"/>
      <c r="D6" s="28"/>
      <c r="E6" s="28"/>
      <c r="F6" s="28"/>
      <c r="G6" s="29"/>
      <c r="H6" s="30"/>
      <c r="I6" s="30"/>
      <c r="J6" s="43"/>
      <c r="K6" s="43"/>
      <c r="L6" s="43"/>
      <c r="M6" s="35"/>
      <c r="N6" s="35"/>
      <c r="O6" s="35"/>
      <c r="P6" s="35"/>
      <c r="Q6" s="35"/>
      <c r="R6" s="35"/>
      <c r="S6" s="35"/>
    </row>
    <row r="7" spans="1:25" ht="15" customHeight="1">
      <c r="A7" s="27"/>
      <c r="B7" s="28"/>
      <c r="C7" s="28"/>
      <c r="D7" s="28"/>
      <c r="E7" s="28"/>
      <c r="F7" s="28"/>
      <c r="G7" s="29"/>
      <c r="H7" s="30"/>
      <c r="I7" s="30"/>
      <c r="J7" s="43"/>
      <c r="K7" s="43"/>
      <c r="L7" s="43"/>
      <c r="M7" s="35"/>
      <c r="N7" s="35"/>
      <c r="O7" s="35"/>
      <c r="P7" s="35"/>
      <c r="Q7" s="35"/>
      <c r="R7" s="35"/>
      <c r="S7" s="35"/>
    </row>
    <row r="8" spans="1:25" ht="15" customHeight="1">
      <c r="A8" s="27"/>
      <c r="B8" s="28"/>
      <c r="C8" s="28"/>
      <c r="D8" s="28"/>
      <c r="E8" s="28"/>
      <c r="F8" s="28"/>
      <c r="G8" s="29"/>
      <c r="H8" s="30"/>
      <c r="I8" s="30"/>
      <c r="J8" s="43"/>
      <c r="K8" s="43"/>
      <c r="L8" s="43"/>
      <c r="M8" s="35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ht="15" customHeight="1">
      <c r="A9" s="27"/>
      <c r="B9" s="28"/>
      <c r="C9" s="28"/>
      <c r="D9" s="28"/>
      <c r="E9" s="28"/>
      <c r="F9" s="28"/>
      <c r="G9" s="29"/>
      <c r="H9" s="30"/>
      <c r="I9" s="30"/>
      <c r="J9" s="43"/>
      <c r="K9" s="43"/>
      <c r="L9" s="43"/>
      <c r="M9" s="35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spans="1:25" ht="15" customHeight="1">
      <c r="A10" s="27"/>
      <c r="B10" s="28"/>
      <c r="C10" s="28"/>
      <c r="D10" s="28"/>
      <c r="E10" s="28"/>
      <c r="F10" s="28"/>
      <c r="G10" s="29"/>
      <c r="H10" s="30"/>
      <c r="I10" s="30"/>
      <c r="J10" s="43"/>
      <c r="K10" s="43"/>
      <c r="L10" s="43"/>
      <c r="M10" s="35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25" ht="15" customHeight="1">
      <c r="A11" s="27"/>
      <c r="B11" s="28"/>
      <c r="C11" s="30"/>
      <c r="D11" s="30"/>
      <c r="E11" s="30"/>
      <c r="F11" s="30"/>
      <c r="G11" s="30"/>
      <c r="H11" s="30"/>
      <c r="I11" s="30"/>
      <c r="J11" s="43"/>
      <c r="K11" s="43"/>
      <c r="L11" s="43"/>
      <c r="M11" s="35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spans="1:25" ht="15" customHeight="1">
      <c r="A12" s="27"/>
      <c r="B12" s="28"/>
      <c r="C12" s="28"/>
      <c r="D12" s="28"/>
      <c r="E12" s="28"/>
      <c r="F12" s="28"/>
      <c r="G12" s="29"/>
      <c r="H12" s="30"/>
      <c r="I12" s="30"/>
      <c r="J12" s="43"/>
      <c r="K12" s="43"/>
      <c r="L12" s="43"/>
      <c r="M12" s="35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</row>
    <row r="13" spans="1:25" ht="15" customHeight="1">
      <c r="A13" s="27"/>
      <c r="B13" s="28"/>
      <c r="C13" s="28"/>
      <c r="D13" s="28"/>
      <c r="E13" s="28"/>
      <c r="F13" s="28"/>
      <c r="G13" s="29"/>
      <c r="H13" s="30"/>
      <c r="I13" s="30"/>
      <c r="J13" s="43"/>
      <c r="K13" s="43"/>
      <c r="L13" s="43"/>
      <c r="M13" s="35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</row>
    <row r="14" spans="1:25" ht="15" customHeight="1">
      <c r="A14" s="27"/>
      <c r="B14" s="28"/>
      <c r="C14" s="28"/>
      <c r="D14" s="28"/>
      <c r="E14" s="28"/>
      <c r="F14" s="28"/>
      <c r="G14" s="29"/>
      <c r="H14" s="30"/>
      <c r="I14" s="30"/>
      <c r="J14" s="43"/>
      <c r="K14" s="43"/>
      <c r="L14" s="43"/>
      <c r="M14" s="35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</row>
    <row r="15" spans="1:25" ht="15" customHeight="1">
      <c r="A15" s="27"/>
      <c r="B15" s="28"/>
      <c r="C15" s="28"/>
      <c r="D15" s="28"/>
      <c r="E15" s="28"/>
      <c r="F15" s="28"/>
      <c r="G15" s="29"/>
      <c r="H15" s="30"/>
      <c r="I15" s="30"/>
      <c r="J15" s="43"/>
      <c r="K15" s="43"/>
      <c r="L15" s="43"/>
      <c r="M15" s="35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</row>
    <row r="16" spans="1:25" ht="15" customHeight="1">
      <c r="A16" s="44"/>
      <c r="B16" s="45"/>
      <c r="C16" s="45"/>
      <c r="D16" s="45"/>
      <c r="E16" s="45"/>
      <c r="F16" s="45"/>
      <c r="G16" s="46"/>
      <c r="H16" s="43"/>
      <c r="I16" s="44"/>
      <c r="J16" s="43"/>
      <c r="K16" s="43"/>
      <c r="L16" s="43"/>
      <c r="M16" s="35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1:25" ht="15" customHeight="1">
      <c r="A17" s="44"/>
      <c r="B17" s="45"/>
      <c r="C17" s="45"/>
      <c r="D17" s="45"/>
      <c r="E17" s="45"/>
      <c r="F17" s="45"/>
      <c r="G17" s="46"/>
      <c r="H17" s="43"/>
      <c r="I17" s="43"/>
      <c r="J17" s="43"/>
      <c r="K17" s="43"/>
      <c r="L17" s="43"/>
      <c r="M17" s="35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</row>
    <row r="18" spans="1:25" ht="15" customHeight="1">
      <c r="A18" s="44"/>
      <c r="B18" s="45"/>
      <c r="C18" s="45"/>
      <c r="D18" s="45"/>
      <c r="E18" s="45"/>
      <c r="F18" s="45"/>
      <c r="G18" s="46"/>
      <c r="H18" s="43"/>
      <c r="I18" s="43"/>
      <c r="J18" s="43"/>
      <c r="K18" s="43"/>
      <c r="L18" s="43"/>
      <c r="M18" s="35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1:25" ht="15" customHeight="1">
      <c r="A19" s="44"/>
      <c r="B19" s="45"/>
      <c r="C19" s="45"/>
      <c r="D19" s="45"/>
      <c r="E19" s="45"/>
      <c r="F19" s="45"/>
      <c r="G19" s="46"/>
      <c r="H19" s="43"/>
      <c r="I19" s="43"/>
      <c r="J19" s="43"/>
      <c r="K19" s="43"/>
      <c r="L19" s="43"/>
      <c r="M19" s="35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1:25" ht="15" customHeight="1">
      <c r="A20" s="44"/>
      <c r="B20" s="45"/>
      <c r="C20" s="45"/>
      <c r="D20" s="45"/>
      <c r="E20" s="45"/>
      <c r="F20" s="45"/>
      <c r="G20" s="46"/>
      <c r="H20" s="43"/>
      <c r="I20" s="43"/>
      <c r="J20" s="43"/>
      <c r="K20" s="43"/>
      <c r="L20" s="43"/>
      <c r="M20" s="35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spans="1:25" ht="15" customHeight="1">
      <c r="A21" s="44"/>
      <c r="B21" s="45"/>
      <c r="C21" s="45"/>
      <c r="D21" s="45"/>
      <c r="E21" s="45"/>
      <c r="F21" s="45"/>
      <c r="G21" s="46"/>
      <c r="H21" s="43"/>
      <c r="I21" s="43"/>
      <c r="J21" s="43"/>
      <c r="K21" s="43"/>
      <c r="L21" s="43"/>
      <c r="M21" s="35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spans="1:25" ht="15" customHeight="1">
      <c r="A22" s="44"/>
      <c r="B22" s="45"/>
      <c r="C22" s="45"/>
      <c r="D22" s="45"/>
      <c r="E22" s="45"/>
      <c r="F22" s="45"/>
      <c r="G22" s="46"/>
      <c r="H22" s="43"/>
      <c r="I22" s="43"/>
      <c r="J22" s="43"/>
      <c r="K22" s="43"/>
      <c r="L22" s="43"/>
      <c r="M22" s="35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15" customHeight="1">
      <c r="A23" s="35"/>
      <c r="B23" s="26"/>
      <c r="C23" s="26"/>
      <c r="D23" s="26"/>
      <c r="E23" s="26"/>
      <c r="F23" s="26"/>
      <c r="G23" s="36"/>
      <c r="H23" s="22"/>
      <c r="I23" s="38"/>
      <c r="J23" s="38"/>
      <c r="K23" s="38"/>
      <c r="L23" s="38"/>
      <c r="M23" s="38" t="s">
        <v>123</v>
      </c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1:25" ht="15" customHeight="1">
      <c r="A24" s="31"/>
      <c r="B24" s="32"/>
      <c r="C24" s="32"/>
      <c r="D24" s="32"/>
      <c r="E24" s="32"/>
      <c r="F24" s="32"/>
      <c r="G24" s="33"/>
      <c r="H24" s="34"/>
      <c r="I24" s="34"/>
      <c r="J24" s="34"/>
      <c r="K24" s="34"/>
      <c r="L24" s="34"/>
      <c r="M24" s="35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 ht="15" customHeight="1">
      <c r="A25" s="31"/>
      <c r="B25" s="32"/>
      <c r="C25" s="32"/>
      <c r="D25" s="32"/>
      <c r="E25" s="32"/>
      <c r="F25" s="32"/>
      <c r="G25" s="33"/>
      <c r="H25" s="34"/>
      <c r="I25" s="34"/>
      <c r="J25" s="34"/>
      <c r="K25" s="34"/>
      <c r="L25" s="34"/>
      <c r="M25" s="35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5" ht="15" customHeight="1">
      <c r="A26" s="31"/>
      <c r="B26" s="32"/>
      <c r="C26" s="32"/>
      <c r="D26" s="32"/>
      <c r="E26" s="32"/>
      <c r="F26" s="32"/>
      <c r="G26" s="33"/>
      <c r="H26" s="34"/>
      <c r="I26" s="34"/>
      <c r="J26" s="34"/>
      <c r="K26" s="34"/>
      <c r="L26" s="34"/>
      <c r="M26" s="35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ht="15" customHeight="1">
      <c r="A27" s="31"/>
      <c r="B27" s="32"/>
      <c r="C27" s="32"/>
      <c r="D27" s="32"/>
      <c r="E27" s="32"/>
      <c r="F27" s="32"/>
      <c r="G27" s="33"/>
      <c r="H27" s="34"/>
      <c r="I27" s="34"/>
      <c r="J27" s="34"/>
      <c r="K27" s="34"/>
      <c r="L27" s="34"/>
      <c r="M27" s="35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5" customHeight="1">
      <c r="A28" s="31"/>
      <c r="B28" s="32"/>
      <c r="C28" s="32"/>
      <c r="D28" s="32"/>
      <c r="E28" s="32"/>
      <c r="F28" s="32"/>
      <c r="G28" s="31"/>
      <c r="H28" s="31"/>
      <c r="I28" s="31"/>
      <c r="J28" s="31"/>
      <c r="K28" s="31"/>
      <c r="L28" s="31"/>
      <c r="M28" s="35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25" ht="15" customHeight="1">
      <c r="A29" s="31"/>
      <c r="B29" s="32"/>
      <c r="C29" s="32"/>
      <c r="D29" s="32"/>
      <c r="E29" s="32"/>
      <c r="F29" s="32"/>
      <c r="G29" s="31"/>
      <c r="H29" s="31"/>
      <c r="I29" s="31"/>
      <c r="J29" s="31"/>
      <c r="K29" s="31"/>
      <c r="L29" s="31"/>
      <c r="M29" s="35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ht="15" customHeight="1">
      <c r="A30" s="31"/>
      <c r="B30" s="31"/>
      <c r="C30" s="31"/>
      <c r="D30" s="31"/>
      <c r="E30" s="34"/>
      <c r="F30" s="31"/>
      <c r="G30" s="31"/>
      <c r="H30" s="31"/>
      <c r="I30" s="31"/>
      <c r="J30" s="31"/>
      <c r="K30" s="31"/>
      <c r="L30" s="31"/>
      <c r="M30" s="35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25" ht="15" customHeight="1">
      <c r="A31" s="31"/>
      <c r="B31" s="31"/>
      <c r="C31" s="31"/>
      <c r="D31" s="31"/>
      <c r="E31" s="34"/>
      <c r="F31" s="31"/>
      <c r="G31" s="31"/>
      <c r="H31" s="31"/>
      <c r="I31" s="31"/>
      <c r="J31" s="31"/>
      <c r="K31" s="31"/>
      <c r="L31" s="31"/>
      <c r="M31" s="35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</row>
    <row r="32" spans="1:25" ht="15" customHeight="1">
      <c r="A32" s="31"/>
      <c r="B32" s="31"/>
      <c r="C32" s="31"/>
      <c r="D32" s="31"/>
      <c r="E32" s="34"/>
      <c r="F32" s="31"/>
      <c r="G32" s="31"/>
      <c r="H32" s="31"/>
      <c r="I32" s="31"/>
      <c r="J32" s="31"/>
      <c r="K32" s="31"/>
      <c r="L32" s="31"/>
      <c r="M32" s="35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 ht="15" customHeight="1">
      <c r="A33" s="31"/>
      <c r="B33" s="31"/>
      <c r="C33" s="31"/>
      <c r="D33" s="31"/>
      <c r="E33" s="34"/>
      <c r="F33" s="31"/>
      <c r="G33" s="31"/>
      <c r="H33" s="31"/>
      <c r="I33" s="31"/>
      <c r="J33" s="31"/>
      <c r="K33" s="31"/>
      <c r="L33" s="31"/>
      <c r="M33" s="35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ht="15" customHeight="1">
      <c r="A34" s="31"/>
      <c r="B34" s="31"/>
      <c r="C34" s="31"/>
      <c r="D34" s="31"/>
      <c r="E34" s="34"/>
      <c r="F34" s="31"/>
      <c r="G34" s="31"/>
      <c r="H34" s="31"/>
      <c r="I34" s="31"/>
      <c r="J34" s="31"/>
      <c r="K34" s="31"/>
      <c r="L34" s="31"/>
      <c r="M34" s="35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1:25" ht="15" customHeight="1">
      <c r="A35" s="31"/>
      <c r="B35" s="31"/>
      <c r="C35" s="31"/>
      <c r="D35" s="31"/>
      <c r="E35" s="34"/>
      <c r="F35" s="31"/>
      <c r="G35" s="31"/>
      <c r="H35" s="31"/>
      <c r="I35" s="31"/>
      <c r="J35" s="31"/>
      <c r="K35" s="31"/>
      <c r="L35" s="31"/>
      <c r="M35" s="35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1:25" ht="15" customHeight="1">
      <c r="A36" s="31"/>
      <c r="B36" s="31"/>
      <c r="C36" s="31"/>
      <c r="D36" s="31"/>
      <c r="E36" s="34"/>
      <c r="F36" s="31"/>
      <c r="G36" s="31"/>
      <c r="H36" s="31"/>
      <c r="I36" s="31"/>
      <c r="J36" s="31"/>
      <c r="K36" s="31"/>
      <c r="L36" s="31"/>
      <c r="M36" s="35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1:25" ht="15" customHeight="1">
      <c r="A37" s="31"/>
      <c r="B37" s="31"/>
      <c r="C37" s="31"/>
      <c r="D37" s="31"/>
      <c r="E37" s="34"/>
      <c r="F37" s="31"/>
      <c r="G37" s="31"/>
      <c r="H37" s="31"/>
      <c r="I37" s="31"/>
      <c r="J37" s="31"/>
      <c r="K37" s="31"/>
      <c r="L37" s="31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spans="1:25" ht="15" customHeight="1">
      <c r="A38" s="31"/>
      <c r="B38" s="31"/>
      <c r="C38" s="31"/>
      <c r="D38" s="31"/>
      <c r="E38" s="34"/>
      <c r="F38" s="31"/>
      <c r="G38" s="31"/>
      <c r="H38" s="31"/>
      <c r="I38" s="31"/>
      <c r="J38" s="31"/>
      <c r="K38" s="31"/>
      <c r="L38" s="31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spans="1:25" ht="15" customHeight="1">
      <c r="A39" s="31"/>
      <c r="B39" s="31"/>
      <c r="C39" s="31"/>
      <c r="D39" s="31"/>
      <c r="E39" s="34"/>
      <c r="F39" s="31"/>
      <c r="G39" s="31"/>
      <c r="H39" s="31"/>
      <c r="I39" s="31"/>
      <c r="J39" s="31"/>
      <c r="K39" s="31"/>
      <c r="L39" s="31"/>
    </row>
    <row r="40" spans="1:25" ht="15" customHeight="1">
      <c r="A40" s="31"/>
      <c r="B40" s="31"/>
      <c r="C40" s="34"/>
      <c r="D40" s="34"/>
      <c r="E40" s="34"/>
      <c r="F40" s="34"/>
      <c r="G40" s="34"/>
      <c r="H40" s="31"/>
      <c r="I40" s="31"/>
      <c r="J40" s="31"/>
      <c r="K40" s="31"/>
      <c r="L40" s="31"/>
    </row>
    <row r="41" spans="1:25" ht="15" customHeight="1">
      <c r="A41" s="31"/>
      <c r="B41" s="31"/>
      <c r="C41" s="31"/>
      <c r="D41" s="31"/>
      <c r="E41" s="34"/>
      <c r="F41" s="31"/>
      <c r="G41" s="31"/>
      <c r="H41" s="31"/>
      <c r="I41" s="31"/>
      <c r="J41" s="31"/>
      <c r="K41" s="31"/>
      <c r="L41" s="31"/>
    </row>
    <row r="42" spans="1:25" ht="15" customHeight="1">
      <c r="A42" s="31"/>
      <c r="B42" s="31"/>
      <c r="C42" s="31"/>
      <c r="D42" s="31"/>
      <c r="E42" s="34"/>
      <c r="F42" s="31"/>
      <c r="G42" s="31"/>
      <c r="H42" s="31"/>
      <c r="I42" s="31"/>
      <c r="J42" s="31"/>
      <c r="K42" s="31"/>
      <c r="L42" s="31"/>
    </row>
    <row r="43" spans="1:25" ht="15" customHeight="1">
      <c r="A43" s="31"/>
      <c r="B43" s="31"/>
      <c r="C43" s="31"/>
      <c r="D43" s="31"/>
      <c r="E43" s="34"/>
      <c r="F43" s="31"/>
      <c r="G43" s="31"/>
      <c r="H43" s="31"/>
      <c r="I43" s="31"/>
      <c r="J43" s="31"/>
      <c r="K43" s="31"/>
      <c r="L43" s="31"/>
    </row>
    <row r="44" spans="1:25" ht="15" customHeight="1">
      <c r="A44" s="31"/>
      <c r="B44" s="31"/>
      <c r="C44" s="31"/>
      <c r="D44" s="31"/>
      <c r="E44" s="34"/>
      <c r="F44" s="31"/>
      <c r="G44" s="31"/>
      <c r="H44" s="31"/>
      <c r="I44" s="31"/>
      <c r="J44" s="31"/>
      <c r="K44" s="31"/>
      <c r="L44" s="31"/>
    </row>
    <row r="45" spans="1:25" ht="15" customHeight="1">
      <c r="A45" s="31"/>
      <c r="B45" s="31"/>
      <c r="C45" s="31"/>
      <c r="D45" s="31"/>
      <c r="E45" s="34"/>
      <c r="F45" s="31"/>
      <c r="G45" s="31"/>
      <c r="H45" s="31"/>
      <c r="I45" s="31"/>
      <c r="J45" s="31"/>
      <c r="K45" s="31"/>
      <c r="L45" s="31"/>
    </row>
    <row r="46" spans="1:25" ht="15" customHeight="1">
      <c r="A46" s="35"/>
      <c r="B46" s="35"/>
      <c r="C46" s="35"/>
      <c r="D46" s="35"/>
      <c r="E46" s="22"/>
      <c r="F46" s="35"/>
      <c r="G46" s="35"/>
      <c r="H46" s="35"/>
    </row>
    <row r="47" spans="1:25" ht="15" customHeight="1">
      <c r="E47" s="5"/>
      <c r="F47" s="109"/>
    </row>
    <row r="48" spans="1:25" ht="15" customHeight="1">
      <c r="C48" s="112" t="s">
        <v>43</v>
      </c>
      <c r="D48" s="112" t="s">
        <v>44</v>
      </c>
      <c r="E48" s="112" t="s">
        <v>45</v>
      </c>
      <c r="F48" s="112" t="s">
        <v>49</v>
      </c>
      <c r="G48" s="112" t="s">
        <v>124</v>
      </c>
      <c r="H48" s="6"/>
      <c r="I48" s="110"/>
    </row>
    <row r="49" spans="1:9" ht="15" customHeight="1">
      <c r="A49" s="199" t="s">
        <v>125</v>
      </c>
      <c r="B49" s="200"/>
      <c r="C49" s="50">
        <f t="shared" ref="C49:G49" si="0">C50+C51+C52</f>
        <v>0</v>
      </c>
      <c r="D49" s="50">
        <f t="shared" si="0"/>
        <v>0</v>
      </c>
      <c r="E49" s="50">
        <f t="shared" si="0"/>
        <v>0</v>
      </c>
      <c r="F49" s="50">
        <f t="shared" si="0"/>
        <v>0</v>
      </c>
      <c r="G49" s="50">
        <f t="shared" si="0"/>
        <v>0</v>
      </c>
      <c r="H49" s="110"/>
      <c r="I49" s="110"/>
    </row>
    <row r="50" spans="1:9" ht="15" customHeight="1">
      <c r="A50" s="214" t="s">
        <v>126</v>
      </c>
      <c r="B50" s="215"/>
      <c r="C50" s="50">
        <v>0</v>
      </c>
      <c r="D50" s="50">
        <v>0</v>
      </c>
      <c r="E50" s="51">
        <v>0</v>
      </c>
      <c r="F50" s="51">
        <v>0</v>
      </c>
      <c r="G50" s="51">
        <v>0</v>
      </c>
      <c r="H50" s="110" t="s">
        <v>127</v>
      </c>
      <c r="I50" s="110"/>
    </row>
    <row r="51" spans="1:9" ht="15" customHeight="1">
      <c r="A51" s="214" t="s">
        <v>128</v>
      </c>
      <c r="B51" s="215"/>
      <c r="C51" s="50">
        <v>0</v>
      </c>
      <c r="D51" s="50">
        <v>0</v>
      </c>
      <c r="E51" s="51">
        <v>0</v>
      </c>
      <c r="F51" s="51">
        <v>0</v>
      </c>
      <c r="G51" s="51">
        <v>0</v>
      </c>
      <c r="H51" s="110"/>
      <c r="I51" s="110"/>
    </row>
    <row r="52" spans="1:9" ht="15" customHeight="1">
      <c r="A52" s="214" t="s">
        <v>129</v>
      </c>
      <c r="B52" s="215"/>
      <c r="C52" s="50">
        <f>C53*F60/100</f>
        <v>0</v>
      </c>
      <c r="D52" s="50">
        <f>D53*G60/100</f>
        <v>0</v>
      </c>
      <c r="E52" s="50">
        <f>E53*H60/100</f>
        <v>0</v>
      </c>
      <c r="F52" s="51">
        <v>0</v>
      </c>
      <c r="G52" s="51">
        <v>0</v>
      </c>
      <c r="H52" s="110"/>
      <c r="I52" s="110"/>
    </row>
    <row r="53" spans="1:9" ht="15" customHeight="1">
      <c r="A53" s="199" t="s">
        <v>130</v>
      </c>
      <c r="B53" s="200"/>
      <c r="C53" s="50">
        <f t="shared" ref="C53:G53" si="1">C54+C55+C56</f>
        <v>15</v>
      </c>
      <c r="D53" s="50">
        <f t="shared" si="1"/>
        <v>15</v>
      </c>
      <c r="E53" s="51">
        <f t="shared" si="1"/>
        <v>15</v>
      </c>
      <c r="F53" s="51">
        <f t="shared" si="1"/>
        <v>15</v>
      </c>
      <c r="G53" s="51">
        <f t="shared" si="1"/>
        <v>15</v>
      </c>
      <c r="H53" s="110" t="s">
        <v>131</v>
      </c>
      <c r="I53" s="110"/>
    </row>
    <row r="54" spans="1:9" ht="15" customHeight="1">
      <c r="A54" s="214" t="s">
        <v>126</v>
      </c>
      <c r="B54" s="215"/>
      <c r="C54" s="50">
        <v>15</v>
      </c>
      <c r="D54" s="50">
        <v>15</v>
      </c>
      <c r="E54" s="51">
        <v>15</v>
      </c>
      <c r="F54" s="51">
        <v>15</v>
      </c>
      <c r="G54" s="51">
        <v>15</v>
      </c>
      <c r="H54" s="110" t="s">
        <v>132</v>
      </c>
      <c r="I54" s="110"/>
    </row>
    <row r="55" spans="1:9" ht="15" customHeight="1">
      <c r="A55" s="214" t="s">
        <v>128</v>
      </c>
      <c r="B55" s="215"/>
      <c r="C55" s="50">
        <v>0</v>
      </c>
      <c r="D55" s="50">
        <v>0</v>
      </c>
      <c r="E55" s="51">
        <v>0</v>
      </c>
      <c r="F55" s="51">
        <v>0</v>
      </c>
      <c r="G55" s="51">
        <v>0</v>
      </c>
      <c r="H55" s="110" t="s">
        <v>133</v>
      </c>
      <c r="I55" s="110"/>
    </row>
    <row r="56" spans="1:9" ht="15" customHeight="1" thickBot="1">
      <c r="A56" s="214" t="s">
        <v>129</v>
      </c>
      <c r="B56" s="215"/>
      <c r="C56" s="62">
        <v>0</v>
      </c>
      <c r="D56" s="61">
        <v>0</v>
      </c>
      <c r="E56" s="63">
        <v>0</v>
      </c>
      <c r="F56" s="113">
        <v>0</v>
      </c>
      <c r="G56" s="113">
        <v>0</v>
      </c>
      <c r="H56" s="6" t="s">
        <v>134</v>
      </c>
      <c r="I56" s="110"/>
    </row>
    <row r="57" spans="1:9" ht="15" customHeight="1" thickBot="1">
      <c r="A57" s="202" t="s">
        <v>121</v>
      </c>
      <c r="B57" s="203"/>
      <c r="C57" s="58">
        <f>C49/C53*100</f>
        <v>0</v>
      </c>
      <c r="D57" s="59">
        <f t="shared" ref="D57:G57" si="2">D49/D53*100</f>
        <v>0</v>
      </c>
      <c r="E57" s="58">
        <f t="shared" si="2"/>
        <v>0</v>
      </c>
      <c r="F57" s="58">
        <f t="shared" si="2"/>
        <v>0</v>
      </c>
      <c r="G57" s="60">
        <f t="shared" si="2"/>
        <v>0</v>
      </c>
      <c r="H57" s="111"/>
      <c r="I57" s="110"/>
    </row>
    <row r="58" spans="1:9" ht="15" customHeight="1">
      <c r="A58" s="130" t="s">
        <v>94</v>
      </c>
      <c r="B58" s="130"/>
      <c r="C58" s="55">
        <v>0.04</v>
      </c>
      <c r="D58" s="56">
        <v>0.03</v>
      </c>
      <c r="E58" s="55">
        <v>0.02</v>
      </c>
      <c r="F58" s="55">
        <v>0.01</v>
      </c>
      <c r="G58" s="55">
        <v>2.0499999999999998</v>
      </c>
    </row>
    <row r="59" spans="1:9" ht="15" customHeight="1">
      <c r="C59" s="47"/>
      <c r="D59" s="47"/>
      <c r="E59" s="47"/>
      <c r="F59" s="47"/>
      <c r="G59" s="48"/>
      <c r="H59" s="47"/>
      <c r="I59" s="47"/>
    </row>
    <row r="60" spans="1:9" ht="15" customHeight="1">
      <c r="C60" s="110"/>
      <c r="D60" s="110"/>
      <c r="E60" s="110"/>
      <c r="F60" s="110"/>
      <c r="G60" s="110"/>
      <c r="H60" s="110"/>
      <c r="I60" s="110"/>
    </row>
    <row r="61" spans="1:9" ht="15" customHeight="1">
      <c r="E61" s="5"/>
      <c r="G61" s="109"/>
    </row>
  </sheetData>
  <mergeCells count="13">
    <mergeCell ref="A58:B58"/>
    <mergeCell ref="A52:B52"/>
    <mergeCell ref="A53:B53"/>
    <mergeCell ref="A54:B54"/>
    <mergeCell ref="A55:B55"/>
    <mergeCell ref="A56:B56"/>
    <mergeCell ref="A57:B57"/>
    <mergeCell ref="A51:B51"/>
    <mergeCell ref="R1:R2"/>
    <mergeCell ref="S1:T2"/>
    <mergeCell ref="U1:Y2"/>
    <mergeCell ref="A49:B49"/>
    <mergeCell ref="A50:B50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AF47"/>
  <sheetViews>
    <sheetView tabSelected="1" zoomScale="80" zoomScaleNormal="80" zoomScaleSheetLayoutView="100" workbookViewId="0">
      <selection activeCell="R61" sqref="R61"/>
    </sheetView>
  </sheetViews>
  <sheetFormatPr defaultRowHeight="13.5"/>
  <cols>
    <col min="1" max="20" width="9" style="21" customWidth="1"/>
    <col min="21" max="16384" width="9" style="21"/>
  </cols>
  <sheetData>
    <row r="1" spans="1:32" ht="13.5" customHeight="1">
      <c r="C1" s="220" t="s">
        <v>91</v>
      </c>
      <c r="D1" s="220"/>
      <c r="E1" s="220"/>
      <c r="H1" s="216" t="s">
        <v>92</v>
      </c>
      <c r="I1" s="216"/>
      <c r="J1" s="218" t="s">
        <v>93</v>
      </c>
      <c r="K1" s="218"/>
      <c r="L1" s="218"/>
    </row>
    <row r="2" spans="1:32" ht="13.5" customHeight="1" thickBot="1">
      <c r="C2" s="220"/>
      <c r="D2" s="220"/>
      <c r="E2" s="220"/>
      <c r="H2" s="217"/>
      <c r="I2" s="217"/>
      <c r="J2" s="219"/>
      <c r="K2" s="219"/>
      <c r="L2" s="219"/>
    </row>
    <row r="3" spans="1:32" ht="7.5" customHeight="1" thickTop="1">
      <c r="C3" s="98"/>
      <c r="D3" s="98"/>
      <c r="E3" s="98"/>
      <c r="H3" s="96"/>
      <c r="I3" s="96"/>
      <c r="J3" s="97"/>
      <c r="K3" s="97"/>
      <c r="L3" s="97"/>
    </row>
    <row r="4" spans="1:32">
      <c r="A4" s="99"/>
      <c r="B4" s="99"/>
      <c r="C4" s="100"/>
      <c r="D4" s="99"/>
      <c r="E4" s="99"/>
      <c r="F4" s="99"/>
      <c r="G4" s="101"/>
      <c r="H4" s="101"/>
      <c r="I4" s="102"/>
      <c r="J4" s="102"/>
      <c r="K4" s="102"/>
      <c r="L4" s="102"/>
      <c r="M4" s="102"/>
      <c r="N4" s="102"/>
      <c r="O4" s="102"/>
      <c r="P4" s="102"/>
      <c r="Q4" s="103"/>
      <c r="R4" s="103"/>
      <c r="S4" s="103"/>
      <c r="T4" s="103"/>
      <c r="U4" s="103"/>
      <c r="V4" s="103"/>
      <c r="W4" s="103"/>
      <c r="X4" s="103"/>
      <c r="Y4" s="104"/>
      <c r="Z4" s="104"/>
      <c r="AA4" s="104"/>
      <c r="AB4" s="104"/>
      <c r="AC4" s="104"/>
      <c r="AD4" s="104"/>
      <c r="AE4" s="104"/>
      <c r="AF4" s="104"/>
    </row>
    <row r="5" spans="1:32">
      <c r="A5" s="99"/>
      <c r="B5" s="99"/>
      <c r="C5" s="100"/>
      <c r="D5" s="99"/>
      <c r="E5" s="99"/>
      <c r="F5" s="99"/>
      <c r="G5" s="101"/>
      <c r="H5" s="101"/>
      <c r="I5" s="102"/>
      <c r="J5" s="102"/>
      <c r="K5" s="102"/>
      <c r="L5" s="102"/>
      <c r="M5" s="102"/>
      <c r="N5" s="102"/>
      <c r="O5" s="102"/>
      <c r="P5" s="102"/>
      <c r="Q5" s="103"/>
      <c r="R5" s="103"/>
      <c r="S5" s="103"/>
      <c r="T5" s="103"/>
      <c r="U5" s="103"/>
      <c r="V5" s="103"/>
      <c r="W5" s="103"/>
      <c r="X5" s="103"/>
      <c r="Y5" s="104"/>
      <c r="Z5" s="104"/>
      <c r="AA5" s="104"/>
      <c r="AB5" s="104"/>
      <c r="AC5" s="104"/>
      <c r="AD5" s="104"/>
      <c r="AE5" s="104"/>
      <c r="AF5" s="104"/>
    </row>
    <row r="6" spans="1:32">
      <c r="A6" s="101"/>
      <c r="B6" s="101"/>
      <c r="C6" s="101"/>
      <c r="D6" s="101"/>
      <c r="E6" s="101"/>
      <c r="F6" s="101"/>
      <c r="G6" s="101"/>
      <c r="H6" s="101"/>
      <c r="I6" s="102"/>
      <c r="J6" s="102"/>
      <c r="K6" s="102"/>
      <c r="L6" s="102"/>
      <c r="M6" s="102"/>
      <c r="N6" s="102"/>
      <c r="O6" s="102"/>
      <c r="P6" s="102"/>
      <c r="Q6" s="103"/>
      <c r="R6" s="103"/>
      <c r="S6" s="103"/>
      <c r="T6" s="103"/>
      <c r="U6" s="103"/>
      <c r="V6" s="103"/>
      <c r="W6" s="103"/>
      <c r="X6" s="103"/>
      <c r="Y6" s="104"/>
      <c r="Z6" s="104"/>
      <c r="AA6" s="104"/>
      <c r="AB6" s="104"/>
      <c r="AC6" s="104"/>
      <c r="AD6" s="104"/>
      <c r="AE6" s="104"/>
      <c r="AF6" s="104"/>
    </row>
    <row r="7" spans="1:32">
      <c r="A7" s="101"/>
      <c r="B7" s="101"/>
      <c r="C7" s="101"/>
      <c r="D7" s="101"/>
      <c r="E7" s="101"/>
      <c r="F7" s="101"/>
      <c r="G7" s="101"/>
      <c r="H7" s="101"/>
      <c r="I7" s="102"/>
      <c r="J7" s="102"/>
      <c r="K7" s="102"/>
      <c r="L7" s="102"/>
      <c r="M7" s="102"/>
      <c r="N7" s="102"/>
      <c r="O7" s="102"/>
      <c r="P7" s="102"/>
      <c r="Q7" s="103"/>
      <c r="R7" s="103"/>
      <c r="S7" s="103"/>
      <c r="T7" s="103"/>
      <c r="U7" s="103"/>
      <c r="V7" s="103"/>
      <c r="W7" s="103"/>
      <c r="X7" s="103"/>
      <c r="Y7" s="104"/>
      <c r="Z7" s="104"/>
      <c r="AA7" s="104"/>
      <c r="AB7" s="104"/>
      <c r="AC7" s="104"/>
      <c r="AD7" s="104"/>
      <c r="AE7" s="104"/>
      <c r="AF7" s="104"/>
    </row>
    <row r="8" spans="1:32">
      <c r="A8" s="101"/>
      <c r="B8" s="101"/>
      <c r="C8" s="101"/>
      <c r="D8" s="101"/>
      <c r="E8" s="101"/>
      <c r="F8" s="101"/>
      <c r="G8" s="101"/>
      <c r="H8" s="101"/>
      <c r="I8" s="102"/>
      <c r="J8" s="102"/>
      <c r="K8" s="102"/>
      <c r="L8" s="102"/>
      <c r="M8" s="102"/>
      <c r="N8" s="102"/>
      <c r="O8" s="102"/>
      <c r="P8" s="102"/>
      <c r="Q8" s="103"/>
      <c r="R8" s="103"/>
      <c r="S8" s="103"/>
      <c r="T8" s="103"/>
      <c r="U8" s="103"/>
      <c r="V8" s="103"/>
      <c r="W8" s="103"/>
      <c r="X8" s="103"/>
      <c r="Y8" s="104"/>
      <c r="Z8" s="104"/>
      <c r="AA8" s="104"/>
      <c r="AB8" s="104"/>
      <c r="AC8" s="104"/>
      <c r="AD8" s="104"/>
      <c r="AE8" s="104"/>
      <c r="AF8" s="104"/>
    </row>
    <row r="9" spans="1:32">
      <c r="A9" s="101"/>
      <c r="B9" s="101"/>
      <c r="C9" s="101"/>
      <c r="D9" s="101"/>
      <c r="E9" s="101"/>
      <c r="F9" s="101"/>
      <c r="G9" s="101"/>
      <c r="H9" s="101"/>
      <c r="I9" s="102"/>
      <c r="J9" s="102"/>
      <c r="K9" s="102"/>
      <c r="L9" s="102"/>
      <c r="M9" s="102"/>
      <c r="N9" s="102"/>
      <c r="O9" s="102"/>
      <c r="P9" s="102"/>
      <c r="Q9" s="103"/>
      <c r="R9" s="103"/>
      <c r="S9" s="103"/>
      <c r="T9" s="103"/>
      <c r="U9" s="103"/>
      <c r="V9" s="103"/>
      <c r="W9" s="103"/>
      <c r="X9" s="103"/>
      <c r="Y9" s="104"/>
      <c r="Z9" s="104"/>
      <c r="AA9" s="104"/>
      <c r="AB9" s="104"/>
      <c r="AC9" s="104"/>
      <c r="AD9" s="104"/>
      <c r="AE9" s="104"/>
      <c r="AF9" s="104"/>
    </row>
    <row r="10" spans="1:32">
      <c r="A10" s="101"/>
      <c r="B10" s="101"/>
      <c r="C10" s="101"/>
      <c r="D10" s="101"/>
      <c r="E10" s="101"/>
      <c r="F10" s="101"/>
      <c r="G10" s="101"/>
      <c r="H10" s="101"/>
      <c r="I10" s="102"/>
      <c r="J10" s="102"/>
      <c r="K10" s="102"/>
      <c r="L10" s="102"/>
      <c r="M10" s="102"/>
      <c r="N10" s="102"/>
      <c r="O10" s="102"/>
      <c r="P10" s="102"/>
      <c r="Q10" s="103"/>
      <c r="R10" s="103"/>
      <c r="S10" s="103"/>
      <c r="T10" s="103"/>
      <c r="U10" s="103"/>
      <c r="V10" s="103"/>
      <c r="W10" s="103"/>
      <c r="X10" s="103"/>
      <c r="Y10" s="104"/>
      <c r="Z10" s="104"/>
      <c r="AA10" s="104"/>
      <c r="AB10" s="104"/>
      <c r="AC10" s="104"/>
      <c r="AD10" s="104"/>
      <c r="AE10" s="104"/>
      <c r="AF10" s="104"/>
    </row>
    <row r="11" spans="1:32">
      <c r="A11" s="101"/>
      <c r="B11" s="101"/>
      <c r="C11" s="101"/>
      <c r="D11" s="101"/>
      <c r="E11" s="101"/>
      <c r="F11" s="101"/>
      <c r="G11" s="101"/>
      <c r="H11" s="101"/>
      <c r="I11" s="102"/>
      <c r="J11" s="102"/>
      <c r="K11" s="102"/>
      <c r="L11" s="102"/>
      <c r="M11" s="102"/>
      <c r="N11" s="102"/>
      <c r="O11" s="102"/>
      <c r="P11" s="102"/>
      <c r="Q11" s="103"/>
      <c r="R11" s="103"/>
      <c r="S11" s="103"/>
      <c r="T11" s="103"/>
      <c r="U11" s="103"/>
      <c r="V11" s="103"/>
      <c r="W11" s="103"/>
      <c r="X11" s="103"/>
      <c r="Y11" s="104"/>
      <c r="Z11" s="104"/>
      <c r="AA11" s="104"/>
      <c r="AB11" s="104"/>
      <c r="AC11" s="104"/>
      <c r="AD11" s="104"/>
      <c r="AE11" s="104"/>
      <c r="AF11" s="104"/>
    </row>
    <row r="12" spans="1:32">
      <c r="A12" s="101"/>
      <c r="B12" s="101"/>
      <c r="C12" s="101"/>
      <c r="D12" s="101"/>
      <c r="E12" s="101"/>
      <c r="F12" s="101"/>
      <c r="G12" s="101"/>
      <c r="H12" s="101"/>
      <c r="I12" s="102"/>
      <c r="J12" s="102"/>
      <c r="K12" s="102"/>
      <c r="L12" s="102"/>
      <c r="M12" s="102"/>
      <c r="N12" s="102"/>
      <c r="O12" s="102"/>
      <c r="P12" s="102"/>
      <c r="Q12" s="103"/>
      <c r="R12" s="103"/>
      <c r="S12" s="103"/>
      <c r="T12" s="103"/>
      <c r="U12" s="103"/>
      <c r="V12" s="103"/>
      <c r="W12" s="103"/>
      <c r="X12" s="103"/>
      <c r="Y12" s="104"/>
      <c r="Z12" s="104"/>
      <c r="AA12" s="104"/>
      <c r="AB12" s="104"/>
      <c r="AC12" s="104"/>
      <c r="AD12" s="104"/>
      <c r="AE12" s="104"/>
      <c r="AF12" s="104"/>
    </row>
    <row r="13" spans="1:32">
      <c r="A13" s="101"/>
      <c r="B13" s="101"/>
      <c r="C13" s="101"/>
      <c r="D13" s="101"/>
      <c r="E13" s="101"/>
      <c r="F13" s="101"/>
      <c r="G13" s="101"/>
      <c r="H13" s="101"/>
      <c r="I13" s="102"/>
      <c r="J13" s="102"/>
      <c r="K13" s="102"/>
      <c r="L13" s="102"/>
      <c r="M13" s="102"/>
      <c r="N13" s="102"/>
      <c r="O13" s="102"/>
      <c r="P13" s="102"/>
      <c r="Q13" s="103"/>
      <c r="R13" s="103"/>
      <c r="S13" s="103"/>
      <c r="T13" s="103"/>
      <c r="U13" s="103"/>
      <c r="V13" s="103"/>
      <c r="W13" s="103"/>
      <c r="X13" s="103"/>
      <c r="Y13" s="104"/>
      <c r="Z13" s="104"/>
      <c r="AA13" s="104"/>
      <c r="AB13" s="104"/>
      <c r="AC13" s="104"/>
      <c r="AD13" s="104"/>
      <c r="AE13" s="104"/>
      <c r="AF13" s="104"/>
    </row>
    <row r="14" spans="1:32">
      <c r="A14" s="101"/>
      <c r="B14" s="101"/>
      <c r="C14" s="101"/>
      <c r="D14" s="101"/>
      <c r="E14" s="101"/>
      <c r="F14" s="101"/>
      <c r="G14" s="101"/>
      <c r="H14" s="101"/>
      <c r="I14" s="102"/>
      <c r="J14" s="102"/>
      <c r="K14" s="102"/>
      <c r="L14" s="102"/>
      <c r="M14" s="102"/>
      <c r="N14" s="102"/>
      <c r="O14" s="102"/>
      <c r="P14" s="102"/>
      <c r="Q14" s="103"/>
      <c r="R14" s="103"/>
      <c r="S14" s="103"/>
      <c r="T14" s="103"/>
      <c r="U14" s="103"/>
      <c r="V14" s="103"/>
      <c r="W14" s="103"/>
      <c r="X14" s="103"/>
      <c r="Y14" s="104"/>
      <c r="Z14" s="104"/>
      <c r="AA14" s="104"/>
      <c r="AB14" s="104"/>
      <c r="AC14" s="104"/>
      <c r="AD14" s="104"/>
      <c r="AE14" s="104"/>
      <c r="AF14" s="104"/>
    </row>
    <row r="15" spans="1:32">
      <c r="A15" s="101"/>
      <c r="B15" s="101"/>
      <c r="C15" s="101"/>
      <c r="D15" s="101"/>
      <c r="E15" s="101"/>
      <c r="F15" s="101"/>
      <c r="G15" s="101"/>
      <c r="H15" s="101"/>
      <c r="I15" s="102"/>
      <c r="J15" s="102"/>
      <c r="K15" s="102"/>
      <c r="L15" s="102"/>
      <c r="M15" s="102"/>
      <c r="N15" s="102"/>
      <c r="O15" s="102"/>
      <c r="P15" s="102"/>
      <c r="Q15" s="103"/>
      <c r="R15" s="103"/>
      <c r="S15" s="103"/>
      <c r="T15" s="103"/>
      <c r="U15" s="103"/>
      <c r="V15" s="103"/>
      <c r="W15" s="103"/>
      <c r="X15" s="103"/>
      <c r="Y15" s="104"/>
      <c r="Z15" s="104"/>
      <c r="AA15" s="104"/>
      <c r="AB15" s="104"/>
      <c r="AC15" s="104"/>
      <c r="AD15" s="104"/>
      <c r="AE15" s="104"/>
      <c r="AF15" s="104"/>
    </row>
    <row r="16" spans="1:32">
      <c r="A16" s="101"/>
      <c r="B16" s="101"/>
      <c r="C16" s="101"/>
      <c r="D16" s="101"/>
      <c r="E16" s="101"/>
      <c r="F16" s="101"/>
      <c r="G16" s="101"/>
      <c r="H16" s="101"/>
      <c r="I16" s="102"/>
      <c r="J16" s="102"/>
      <c r="K16" s="102"/>
      <c r="L16" s="102"/>
      <c r="M16" s="102"/>
      <c r="N16" s="102"/>
      <c r="O16" s="102"/>
      <c r="P16" s="102"/>
      <c r="Q16" s="103"/>
      <c r="R16" s="103"/>
      <c r="S16" s="103"/>
      <c r="T16" s="103"/>
      <c r="U16" s="103"/>
      <c r="V16" s="103"/>
      <c r="W16" s="103"/>
      <c r="X16" s="103"/>
      <c r="Y16" s="104"/>
      <c r="Z16" s="104"/>
      <c r="AA16" s="104"/>
      <c r="AB16" s="104"/>
      <c r="AC16" s="104"/>
      <c r="AD16" s="104"/>
      <c r="AE16" s="104"/>
      <c r="AF16" s="104"/>
    </row>
    <row r="17" spans="1:32">
      <c r="A17" s="101"/>
      <c r="B17" s="101"/>
      <c r="C17" s="101"/>
      <c r="D17" s="101"/>
      <c r="E17" s="101"/>
      <c r="F17" s="101"/>
      <c r="G17" s="101"/>
      <c r="H17" s="101"/>
      <c r="I17" s="102"/>
      <c r="J17" s="102"/>
      <c r="K17" s="102"/>
      <c r="L17" s="102"/>
      <c r="M17" s="102"/>
      <c r="N17" s="102"/>
      <c r="O17" s="102"/>
      <c r="P17" s="102"/>
      <c r="Q17" s="103"/>
      <c r="R17" s="103"/>
      <c r="S17" s="103"/>
      <c r="T17" s="103"/>
      <c r="U17" s="103"/>
      <c r="V17" s="103"/>
      <c r="W17" s="103"/>
      <c r="X17" s="103"/>
      <c r="Y17" s="104"/>
      <c r="Z17" s="104"/>
      <c r="AA17" s="104"/>
      <c r="AB17" s="104"/>
      <c r="AC17" s="104"/>
      <c r="AD17" s="104"/>
      <c r="AE17" s="104"/>
      <c r="AF17" s="104"/>
    </row>
    <row r="18" spans="1:32">
      <c r="A18" s="101"/>
      <c r="B18" s="101"/>
      <c r="C18" s="101"/>
      <c r="D18" s="101"/>
      <c r="E18" s="101"/>
      <c r="F18" s="101"/>
      <c r="G18" s="101"/>
      <c r="H18" s="101"/>
      <c r="I18" s="102"/>
      <c r="J18" s="102"/>
      <c r="K18" s="102"/>
      <c r="L18" s="102"/>
      <c r="M18" s="102"/>
      <c r="N18" s="102"/>
      <c r="O18" s="102"/>
      <c r="P18" s="102"/>
      <c r="Q18" s="103"/>
      <c r="R18" s="103"/>
      <c r="S18" s="103"/>
      <c r="T18" s="103"/>
      <c r="U18" s="103"/>
      <c r="V18" s="103"/>
      <c r="W18" s="103"/>
      <c r="X18" s="103"/>
      <c r="Y18" s="104"/>
      <c r="Z18" s="104"/>
      <c r="AA18" s="104"/>
      <c r="AB18" s="104"/>
      <c r="AC18" s="104"/>
      <c r="AD18" s="104"/>
      <c r="AE18" s="104"/>
      <c r="AF18" s="104"/>
    </row>
    <row r="19" spans="1:32">
      <c r="A19" s="101"/>
      <c r="B19" s="101"/>
      <c r="C19" s="101"/>
      <c r="D19" s="101"/>
      <c r="E19" s="101"/>
      <c r="F19" s="101"/>
      <c r="G19" s="101"/>
      <c r="H19" s="101"/>
      <c r="I19" s="102"/>
      <c r="J19" s="102"/>
      <c r="K19" s="102"/>
      <c r="L19" s="102"/>
      <c r="M19" s="102"/>
      <c r="N19" s="102"/>
      <c r="O19" s="102"/>
      <c r="P19" s="102"/>
      <c r="Q19" s="103"/>
      <c r="R19" s="103"/>
      <c r="S19" s="103"/>
      <c r="T19" s="103"/>
      <c r="U19" s="103"/>
      <c r="V19" s="103"/>
      <c r="W19" s="103"/>
      <c r="X19" s="103"/>
      <c r="Y19" s="104"/>
      <c r="Z19" s="104"/>
      <c r="AA19" s="104"/>
      <c r="AB19" s="104"/>
      <c r="AC19" s="104"/>
      <c r="AD19" s="104"/>
      <c r="AE19" s="104"/>
      <c r="AF19" s="104"/>
    </row>
    <row r="20" spans="1:32">
      <c r="A20" s="101"/>
      <c r="B20" s="101"/>
      <c r="C20" s="101"/>
      <c r="D20" s="101"/>
      <c r="E20" s="101"/>
      <c r="F20" s="101"/>
      <c r="G20" s="101"/>
      <c r="H20" s="101"/>
      <c r="I20" s="102"/>
      <c r="J20" s="102"/>
      <c r="K20" s="102"/>
      <c r="L20" s="102"/>
      <c r="M20" s="102"/>
      <c r="N20" s="102"/>
      <c r="O20" s="102"/>
      <c r="P20" s="102"/>
      <c r="Q20" s="103"/>
      <c r="R20" s="103"/>
      <c r="S20" s="103"/>
      <c r="T20" s="103"/>
      <c r="U20" s="103"/>
      <c r="V20" s="103"/>
      <c r="W20" s="103"/>
      <c r="X20" s="103"/>
      <c r="Y20" s="104"/>
      <c r="Z20" s="104"/>
      <c r="AA20" s="104"/>
      <c r="AB20" s="104"/>
      <c r="AC20" s="104"/>
      <c r="AD20" s="104"/>
      <c r="AE20" s="104"/>
      <c r="AF20" s="104"/>
    </row>
    <row r="21" spans="1:32">
      <c r="A21" s="101"/>
      <c r="B21" s="101"/>
      <c r="C21" s="101"/>
      <c r="D21" s="101"/>
      <c r="E21" s="101"/>
      <c r="F21" s="101"/>
      <c r="G21" s="101"/>
      <c r="H21" s="101"/>
      <c r="I21" s="102"/>
      <c r="J21" s="102"/>
      <c r="K21" s="102"/>
      <c r="L21" s="102"/>
      <c r="M21" s="102"/>
      <c r="N21" s="102"/>
      <c r="O21" s="102"/>
      <c r="P21" s="102"/>
      <c r="Q21" s="103"/>
      <c r="R21" s="103"/>
      <c r="S21" s="103"/>
      <c r="T21" s="103"/>
      <c r="U21" s="103"/>
      <c r="V21" s="103"/>
      <c r="W21" s="103"/>
      <c r="X21" s="103"/>
      <c r="Y21" s="104"/>
      <c r="Z21" s="104"/>
      <c r="AA21" s="104"/>
      <c r="AB21" s="104"/>
      <c r="AC21" s="104"/>
      <c r="AD21" s="104"/>
      <c r="AE21" s="104"/>
      <c r="AF21" s="104"/>
    </row>
    <row r="22" spans="1:32">
      <c r="A22" s="101"/>
      <c r="B22" s="101"/>
      <c r="C22" s="101"/>
      <c r="D22" s="101"/>
      <c r="E22" s="101"/>
      <c r="F22" s="101"/>
      <c r="G22" s="101"/>
      <c r="H22" s="101"/>
      <c r="I22" s="102"/>
      <c r="J22" s="102"/>
      <c r="K22" s="102"/>
      <c r="L22" s="102"/>
      <c r="M22" s="102"/>
      <c r="N22" s="102"/>
      <c r="O22" s="102"/>
      <c r="P22" s="102"/>
      <c r="Q22" s="103"/>
      <c r="R22" s="103"/>
      <c r="S22" s="103"/>
      <c r="T22" s="103"/>
      <c r="U22" s="103"/>
      <c r="V22" s="103"/>
      <c r="W22" s="103"/>
      <c r="X22" s="103"/>
      <c r="Y22" s="104"/>
      <c r="Z22" s="104"/>
      <c r="AA22" s="104"/>
      <c r="AB22" s="104"/>
      <c r="AC22" s="104"/>
      <c r="AD22" s="104"/>
      <c r="AE22" s="104"/>
      <c r="AF22" s="104"/>
    </row>
    <row r="23" spans="1:32">
      <c r="A23" s="101"/>
      <c r="B23" s="101"/>
      <c r="C23" s="101"/>
      <c r="D23" s="101"/>
      <c r="E23" s="101"/>
      <c r="F23" s="101"/>
      <c r="G23" s="101"/>
      <c r="H23" s="101"/>
      <c r="I23" s="102"/>
      <c r="J23" s="102"/>
      <c r="K23" s="102"/>
      <c r="L23" s="102"/>
      <c r="M23" s="102"/>
      <c r="N23" s="102"/>
      <c r="O23" s="102"/>
      <c r="P23" s="102"/>
      <c r="Q23" s="103"/>
      <c r="R23" s="103"/>
      <c r="S23" s="103"/>
      <c r="T23" s="103"/>
      <c r="U23" s="103"/>
      <c r="V23" s="103"/>
      <c r="W23" s="103"/>
      <c r="X23" s="103"/>
      <c r="Y23" s="104"/>
      <c r="Z23" s="104"/>
      <c r="AA23" s="104"/>
      <c r="AB23" s="104"/>
      <c r="AC23" s="104"/>
      <c r="AD23" s="104"/>
      <c r="AE23" s="104"/>
      <c r="AF23" s="104"/>
    </row>
    <row r="24" spans="1:32">
      <c r="A24" s="101"/>
      <c r="B24" s="101"/>
      <c r="C24" s="101"/>
      <c r="D24" s="101"/>
      <c r="E24" s="101"/>
      <c r="F24" s="101"/>
      <c r="G24" s="101"/>
      <c r="H24" s="101"/>
      <c r="I24" s="102"/>
      <c r="J24" s="102"/>
      <c r="K24" s="102"/>
      <c r="L24" s="102"/>
      <c r="M24" s="102"/>
      <c r="N24" s="102"/>
      <c r="O24" s="102"/>
      <c r="P24" s="102"/>
      <c r="Q24" s="103"/>
      <c r="R24" s="103"/>
      <c r="S24" s="103"/>
      <c r="T24" s="103"/>
      <c r="U24" s="103"/>
      <c r="V24" s="103"/>
      <c r="W24" s="103"/>
      <c r="X24" s="103"/>
      <c r="Y24" s="104"/>
      <c r="Z24" s="104"/>
      <c r="AA24" s="104"/>
      <c r="AB24" s="104"/>
      <c r="AC24" s="104"/>
      <c r="AD24" s="104"/>
      <c r="AE24" s="104"/>
      <c r="AF24" s="104"/>
    </row>
    <row r="25" spans="1:32">
      <c r="A25" s="101"/>
      <c r="B25" s="101"/>
      <c r="C25" s="101"/>
      <c r="D25" s="101"/>
      <c r="E25" s="101"/>
      <c r="F25" s="101"/>
      <c r="G25" s="101"/>
      <c r="H25" s="101"/>
      <c r="I25" s="102"/>
      <c r="J25" s="102"/>
      <c r="K25" s="102"/>
      <c r="L25" s="102"/>
      <c r="M25" s="102"/>
      <c r="N25" s="102"/>
      <c r="O25" s="102"/>
      <c r="P25" s="102"/>
      <c r="Q25" s="103"/>
      <c r="R25" s="103"/>
      <c r="S25" s="103"/>
      <c r="T25" s="103"/>
      <c r="U25" s="103"/>
      <c r="V25" s="103"/>
      <c r="W25" s="103"/>
      <c r="X25" s="103"/>
      <c r="Y25" s="104"/>
      <c r="Z25" s="104"/>
      <c r="AA25" s="104"/>
      <c r="AB25" s="104"/>
      <c r="AC25" s="104"/>
      <c r="AD25" s="104"/>
      <c r="AE25" s="104"/>
      <c r="AF25" s="104"/>
    </row>
    <row r="26" spans="1:32">
      <c r="E26" s="105"/>
      <c r="F26" s="105"/>
      <c r="G26" s="105"/>
      <c r="H26" s="105"/>
      <c r="I26" s="105"/>
      <c r="J26" s="105"/>
      <c r="K26" s="105"/>
      <c r="L26" s="106"/>
      <c r="M26" s="107"/>
      <c r="N26" s="107"/>
      <c r="O26" s="107"/>
      <c r="P26" s="107"/>
      <c r="Q26" s="108"/>
      <c r="R26" s="108"/>
      <c r="S26" s="108"/>
      <c r="T26" s="108"/>
      <c r="U26" s="114"/>
      <c r="V26" s="114"/>
      <c r="W26" s="114"/>
      <c r="X26" s="114"/>
      <c r="Y26" s="114"/>
      <c r="Z26" s="114"/>
      <c r="AA26" s="114"/>
      <c r="AB26" s="114"/>
    </row>
    <row r="27" spans="1:32">
      <c r="E27" s="105"/>
      <c r="F27" s="105"/>
      <c r="G27" s="105"/>
      <c r="H27" s="105"/>
      <c r="I27" s="105"/>
      <c r="J27" s="105"/>
      <c r="K27" s="105"/>
      <c r="L27" s="106"/>
      <c r="M27" s="107"/>
      <c r="N27" s="107"/>
      <c r="O27" s="107"/>
      <c r="P27" s="107"/>
      <c r="Q27" s="108"/>
      <c r="R27" s="108"/>
      <c r="S27" s="108"/>
      <c r="T27" s="108"/>
      <c r="U27" s="114"/>
      <c r="V27" s="114"/>
      <c r="W27" s="114"/>
      <c r="X27" s="114"/>
      <c r="Y27" s="114"/>
      <c r="Z27" s="114"/>
      <c r="AA27" s="114"/>
      <c r="AB27" s="114"/>
    </row>
    <row r="28" spans="1:32">
      <c r="E28" s="105"/>
      <c r="F28" s="105"/>
      <c r="G28" s="105"/>
      <c r="H28" s="105"/>
      <c r="I28" s="105"/>
      <c r="J28" s="105"/>
      <c r="K28" s="105"/>
      <c r="L28" s="106"/>
      <c r="M28" s="107"/>
      <c r="N28" s="107"/>
      <c r="O28" s="107"/>
      <c r="P28" s="107"/>
      <c r="Q28" s="108"/>
      <c r="R28" s="108"/>
      <c r="S28" s="108"/>
      <c r="T28" s="108"/>
      <c r="U28" s="114"/>
      <c r="V28" s="114"/>
      <c r="W28" s="114"/>
      <c r="X28" s="114"/>
      <c r="Y28" s="114"/>
      <c r="Z28" s="114"/>
      <c r="AA28" s="114"/>
      <c r="AB28" s="114"/>
    </row>
    <row r="29" spans="1:32">
      <c r="E29" s="105"/>
      <c r="F29" s="105"/>
      <c r="G29" s="105"/>
      <c r="H29" s="105"/>
      <c r="I29" s="105"/>
      <c r="J29" s="105"/>
      <c r="K29" s="105"/>
      <c r="L29" s="106"/>
      <c r="M29" s="107"/>
      <c r="N29" s="107"/>
      <c r="O29" s="107"/>
      <c r="P29" s="107"/>
      <c r="Q29" s="108"/>
      <c r="R29" s="108"/>
      <c r="S29" s="108"/>
      <c r="T29" s="108"/>
      <c r="U29" s="114"/>
      <c r="V29" s="114"/>
      <c r="W29" s="114"/>
      <c r="X29" s="114"/>
      <c r="Y29" s="114"/>
      <c r="Z29" s="114"/>
      <c r="AA29" s="114"/>
      <c r="AB29" s="114"/>
    </row>
    <row r="30" spans="1:32">
      <c r="E30" s="105"/>
      <c r="F30" s="105"/>
      <c r="G30" s="105"/>
      <c r="H30" s="105"/>
      <c r="I30" s="105"/>
      <c r="J30" s="105"/>
      <c r="K30" s="105"/>
      <c r="L30" s="106"/>
      <c r="M30" s="107"/>
      <c r="N30" s="107"/>
      <c r="O30" s="107"/>
      <c r="P30" s="107"/>
      <c r="Q30" s="108"/>
      <c r="R30" s="108"/>
      <c r="S30" s="108"/>
      <c r="T30" s="108"/>
      <c r="U30" s="114"/>
      <c r="V30" s="114"/>
      <c r="W30" s="114"/>
      <c r="X30" s="114"/>
      <c r="Y30" s="114"/>
      <c r="Z30" s="114"/>
      <c r="AA30" s="114"/>
      <c r="AB30" s="114"/>
    </row>
    <row r="31" spans="1:32">
      <c r="E31" s="105"/>
      <c r="F31" s="105"/>
      <c r="G31" s="105"/>
      <c r="H31" s="105"/>
      <c r="I31" s="105"/>
      <c r="J31" s="105"/>
      <c r="K31" s="105"/>
      <c r="L31" s="106"/>
      <c r="M31" s="107"/>
      <c r="N31" s="107"/>
      <c r="O31" s="107"/>
      <c r="P31" s="107"/>
      <c r="Q31" s="108"/>
      <c r="R31" s="108"/>
      <c r="S31" s="108"/>
      <c r="T31" s="108"/>
      <c r="U31" s="114"/>
      <c r="V31" s="114"/>
      <c r="W31" s="114"/>
      <c r="X31" s="114"/>
      <c r="Y31" s="114"/>
      <c r="Z31" s="114"/>
      <c r="AA31" s="114"/>
      <c r="AB31" s="114"/>
    </row>
    <row r="32" spans="1:32">
      <c r="E32" s="105"/>
      <c r="F32" s="105"/>
      <c r="G32" s="105"/>
      <c r="H32" s="105"/>
      <c r="I32" s="105"/>
      <c r="J32" s="105"/>
      <c r="K32" s="105"/>
      <c r="L32" s="106"/>
      <c r="M32" s="107"/>
      <c r="N32" s="107"/>
      <c r="O32" s="107"/>
      <c r="P32" s="107"/>
      <c r="Q32" s="108"/>
      <c r="R32" s="108"/>
      <c r="S32" s="108"/>
      <c r="T32" s="108"/>
      <c r="U32" s="114"/>
      <c r="V32" s="114"/>
      <c r="W32" s="114"/>
      <c r="X32" s="114"/>
      <c r="Y32" s="114"/>
      <c r="Z32" s="114"/>
      <c r="AA32" s="114"/>
      <c r="AB32" s="114"/>
    </row>
    <row r="33" spans="5:28">
      <c r="E33" s="105"/>
      <c r="F33" s="105"/>
      <c r="G33" s="105"/>
      <c r="H33" s="105"/>
      <c r="I33" s="105"/>
      <c r="J33" s="105"/>
      <c r="K33" s="105"/>
      <c r="L33" s="106"/>
      <c r="M33" s="107"/>
      <c r="N33" s="107"/>
      <c r="O33" s="107"/>
      <c r="P33" s="107"/>
      <c r="Q33" s="108"/>
      <c r="R33" s="108"/>
      <c r="S33" s="108"/>
      <c r="T33" s="108"/>
      <c r="U33" s="114"/>
      <c r="V33" s="114"/>
      <c r="W33" s="114"/>
      <c r="X33" s="114"/>
      <c r="Y33" s="114"/>
      <c r="Z33" s="114"/>
      <c r="AA33" s="114"/>
      <c r="AB33" s="114"/>
    </row>
    <row r="34" spans="5:28">
      <c r="E34" s="105"/>
      <c r="F34" s="105"/>
      <c r="G34" s="105"/>
      <c r="H34" s="105"/>
      <c r="I34" s="105"/>
      <c r="J34" s="105"/>
      <c r="K34" s="105"/>
      <c r="L34" s="106"/>
      <c r="M34" s="107"/>
      <c r="N34" s="107"/>
      <c r="O34" s="107"/>
      <c r="P34" s="107"/>
      <c r="Q34" s="108"/>
      <c r="R34" s="108"/>
      <c r="S34" s="108"/>
      <c r="T34" s="108"/>
      <c r="U34" s="114"/>
      <c r="V34" s="114"/>
      <c r="W34" s="114"/>
      <c r="X34" s="114"/>
      <c r="Y34" s="114"/>
      <c r="Z34" s="114"/>
      <c r="AA34" s="114"/>
      <c r="AB34" s="114"/>
    </row>
    <row r="35" spans="5:28">
      <c r="E35" s="105"/>
      <c r="F35" s="105"/>
      <c r="G35" s="105"/>
      <c r="H35" s="105"/>
      <c r="I35" s="105"/>
      <c r="J35" s="105"/>
      <c r="K35" s="105"/>
      <c r="L35" s="106"/>
      <c r="M35" s="107"/>
      <c r="N35" s="107"/>
      <c r="O35" s="107"/>
      <c r="P35" s="107"/>
      <c r="Q35" s="108"/>
      <c r="R35" s="108"/>
      <c r="S35" s="108"/>
      <c r="T35" s="108"/>
      <c r="U35" s="114"/>
      <c r="V35" s="114"/>
      <c r="W35" s="114"/>
      <c r="X35" s="114"/>
      <c r="Y35" s="114"/>
      <c r="Z35" s="114"/>
      <c r="AA35" s="114"/>
      <c r="AB35" s="114"/>
    </row>
    <row r="36" spans="5:28">
      <c r="E36" s="105"/>
      <c r="F36" s="105"/>
      <c r="G36" s="105"/>
      <c r="H36" s="105"/>
      <c r="I36" s="105"/>
      <c r="J36" s="105"/>
      <c r="K36" s="105"/>
      <c r="L36" s="106"/>
      <c r="M36" s="107"/>
      <c r="N36" s="107"/>
      <c r="O36" s="107"/>
      <c r="P36" s="107"/>
      <c r="Q36" s="108"/>
      <c r="R36" s="108"/>
      <c r="S36" s="108"/>
      <c r="T36" s="108"/>
      <c r="U36" s="114"/>
      <c r="V36" s="114"/>
      <c r="W36" s="114"/>
      <c r="X36" s="114"/>
      <c r="Y36" s="114"/>
      <c r="Z36" s="114"/>
      <c r="AA36" s="114"/>
      <c r="AB36" s="114"/>
    </row>
    <row r="37" spans="5:28">
      <c r="E37" s="105"/>
      <c r="F37" s="105"/>
      <c r="G37" s="105"/>
      <c r="H37" s="105"/>
      <c r="I37" s="105"/>
      <c r="J37" s="105"/>
      <c r="K37" s="105"/>
      <c r="L37" s="106"/>
      <c r="M37" s="107"/>
      <c r="N37" s="107"/>
      <c r="O37" s="107"/>
      <c r="P37" s="107"/>
      <c r="Q37" s="108"/>
      <c r="R37" s="108"/>
      <c r="S37" s="108"/>
      <c r="T37" s="108"/>
      <c r="U37" s="114"/>
      <c r="V37" s="114"/>
      <c r="W37" s="114"/>
      <c r="X37" s="114"/>
      <c r="Y37" s="114"/>
      <c r="Z37" s="114"/>
      <c r="AA37" s="114"/>
      <c r="AB37" s="114"/>
    </row>
    <row r="38" spans="5:28">
      <c r="E38" s="105"/>
      <c r="F38" s="105"/>
      <c r="G38" s="105"/>
      <c r="H38" s="105"/>
      <c r="I38" s="105"/>
      <c r="J38" s="105"/>
      <c r="K38" s="105"/>
      <c r="L38" s="106"/>
      <c r="M38" s="107"/>
      <c r="N38" s="107"/>
      <c r="O38" s="107"/>
      <c r="P38" s="107"/>
      <c r="Q38" s="108"/>
      <c r="R38" s="108"/>
      <c r="S38" s="108"/>
      <c r="T38" s="108"/>
      <c r="U38" s="114"/>
      <c r="V38" s="114"/>
      <c r="W38" s="114"/>
      <c r="X38" s="114"/>
      <c r="Y38" s="114"/>
      <c r="Z38" s="114"/>
      <c r="AA38" s="114"/>
      <c r="AB38" s="114"/>
    </row>
    <row r="39" spans="5:28">
      <c r="E39" s="105"/>
      <c r="F39" s="105"/>
      <c r="G39" s="105"/>
      <c r="H39" s="105"/>
      <c r="I39" s="105"/>
      <c r="J39" s="105"/>
      <c r="K39" s="105"/>
      <c r="L39" s="106"/>
      <c r="M39" s="107"/>
      <c r="N39" s="107"/>
      <c r="O39" s="107"/>
      <c r="P39" s="107"/>
      <c r="Q39" s="108"/>
      <c r="R39" s="108"/>
      <c r="S39" s="108"/>
      <c r="T39" s="108"/>
      <c r="U39" s="114"/>
      <c r="V39" s="114"/>
      <c r="W39" s="114"/>
      <c r="X39" s="114"/>
      <c r="Y39" s="114"/>
      <c r="Z39" s="114"/>
      <c r="AA39" s="114"/>
      <c r="AB39" s="114"/>
    </row>
    <row r="40" spans="5:28">
      <c r="E40" s="105"/>
      <c r="F40" s="105"/>
      <c r="G40" s="105"/>
      <c r="H40" s="105"/>
      <c r="I40" s="105"/>
      <c r="J40" s="105"/>
      <c r="K40" s="105"/>
      <c r="L40" s="106"/>
      <c r="M40" s="107"/>
      <c r="N40" s="107"/>
      <c r="O40" s="107"/>
      <c r="P40" s="107"/>
      <c r="Q40" s="108"/>
      <c r="R40" s="108"/>
      <c r="S40" s="108"/>
      <c r="T40" s="108"/>
      <c r="U40" s="114"/>
      <c r="V40" s="114"/>
      <c r="W40" s="114"/>
      <c r="X40" s="114"/>
      <c r="Y40" s="114"/>
      <c r="Z40" s="114"/>
      <c r="AA40" s="114"/>
      <c r="AB40" s="114"/>
    </row>
    <row r="41" spans="5:28">
      <c r="E41" s="105"/>
      <c r="F41" s="105"/>
      <c r="G41" s="105"/>
      <c r="H41" s="105"/>
      <c r="I41" s="105"/>
      <c r="J41" s="105"/>
      <c r="K41" s="105"/>
      <c r="L41" s="106"/>
      <c r="M41" s="107"/>
      <c r="N41" s="107"/>
      <c r="O41" s="107"/>
      <c r="P41" s="107"/>
      <c r="Q41" s="108"/>
      <c r="R41" s="108"/>
      <c r="S41" s="108"/>
      <c r="T41" s="108"/>
      <c r="U41" s="114"/>
      <c r="V41" s="114"/>
      <c r="W41" s="114"/>
      <c r="X41" s="114"/>
      <c r="Y41" s="114"/>
      <c r="Z41" s="114"/>
      <c r="AA41" s="114"/>
      <c r="AB41" s="114"/>
    </row>
    <row r="42" spans="5:28">
      <c r="E42" s="105"/>
      <c r="F42" s="105"/>
      <c r="G42" s="105"/>
      <c r="H42" s="105"/>
      <c r="I42" s="105"/>
      <c r="J42" s="105"/>
      <c r="K42" s="105"/>
      <c r="L42" s="106"/>
      <c r="M42" s="107"/>
      <c r="N42" s="107"/>
      <c r="O42" s="107"/>
      <c r="P42" s="107"/>
      <c r="Q42" s="108"/>
      <c r="R42" s="108"/>
      <c r="S42" s="108"/>
      <c r="T42" s="108"/>
      <c r="U42" s="114"/>
      <c r="V42" s="114"/>
      <c r="W42" s="114"/>
      <c r="X42" s="114"/>
      <c r="Y42" s="114"/>
      <c r="Z42" s="114"/>
      <c r="AA42" s="114"/>
      <c r="AB42" s="114"/>
    </row>
    <row r="43" spans="5:28">
      <c r="E43" s="105"/>
      <c r="F43" s="105"/>
      <c r="G43" s="105"/>
      <c r="H43" s="105"/>
      <c r="I43" s="105"/>
      <c r="J43" s="105"/>
      <c r="K43" s="105"/>
      <c r="L43" s="106"/>
      <c r="M43" s="107"/>
      <c r="N43" s="107"/>
      <c r="O43" s="107"/>
      <c r="P43" s="107"/>
      <c r="Q43" s="108"/>
      <c r="R43" s="108"/>
      <c r="S43" s="108"/>
      <c r="T43" s="108"/>
      <c r="U43" s="114"/>
      <c r="V43" s="114"/>
      <c r="W43" s="114"/>
      <c r="X43" s="114"/>
      <c r="Y43" s="114"/>
      <c r="Z43" s="114"/>
      <c r="AA43" s="114"/>
      <c r="AB43" s="114"/>
    </row>
    <row r="44" spans="5:28">
      <c r="E44" s="105"/>
      <c r="F44" s="105"/>
      <c r="G44" s="105"/>
      <c r="H44" s="105"/>
      <c r="I44" s="105"/>
      <c r="J44" s="105"/>
      <c r="K44" s="105"/>
      <c r="L44" s="106"/>
      <c r="M44" s="107"/>
      <c r="N44" s="107"/>
      <c r="O44" s="107"/>
      <c r="P44" s="107"/>
      <c r="Q44" s="108"/>
      <c r="R44" s="108"/>
      <c r="S44" s="108"/>
      <c r="T44" s="108"/>
      <c r="U44" s="114"/>
      <c r="V44" s="114"/>
      <c r="W44" s="114"/>
      <c r="X44" s="114"/>
      <c r="Y44" s="114"/>
      <c r="Z44" s="114"/>
      <c r="AA44" s="114"/>
      <c r="AB44" s="114"/>
    </row>
    <row r="45" spans="5:28">
      <c r="E45" s="105"/>
      <c r="F45" s="105"/>
      <c r="G45" s="105"/>
      <c r="H45" s="105"/>
      <c r="I45" s="105"/>
      <c r="J45" s="105"/>
      <c r="K45" s="105"/>
      <c r="L45" s="106"/>
      <c r="M45" s="107"/>
      <c r="N45" s="107"/>
      <c r="O45" s="107"/>
      <c r="P45" s="107"/>
      <c r="Q45" s="108"/>
      <c r="R45" s="108"/>
      <c r="S45" s="108"/>
      <c r="T45" s="108"/>
      <c r="U45" s="114"/>
      <c r="V45" s="114"/>
      <c r="W45" s="114"/>
      <c r="X45" s="114"/>
      <c r="Y45" s="114"/>
      <c r="Z45" s="114"/>
      <c r="AA45" s="114"/>
      <c r="AB45" s="114"/>
    </row>
    <row r="46" spans="5:28">
      <c r="E46" s="105"/>
      <c r="F46" s="105"/>
      <c r="G46" s="105"/>
      <c r="H46" s="105"/>
      <c r="I46" s="105"/>
      <c r="J46" s="105"/>
      <c r="K46" s="105"/>
      <c r="L46" s="105"/>
      <c r="M46" s="108"/>
      <c r="N46" s="108"/>
      <c r="O46" s="108"/>
      <c r="P46" s="108"/>
      <c r="Q46" s="108"/>
      <c r="R46" s="108"/>
      <c r="S46" s="108"/>
      <c r="T46" s="108"/>
      <c r="U46" s="114"/>
      <c r="V46" s="114"/>
      <c r="W46" s="114"/>
      <c r="X46" s="114"/>
      <c r="Y46" s="114"/>
      <c r="Z46" s="114"/>
      <c r="AA46" s="114"/>
      <c r="AB46" s="114"/>
    </row>
    <row r="47" spans="5:28">
      <c r="E47" s="105"/>
      <c r="F47" s="105"/>
      <c r="G47" s="105"/>
      <c r="H47" s="105"/>
      <c r="I47" s="105"/>
      <c r="J47" s="105"/>
      <c r="K47" s="105"/>
      <c r="L47" s="105"/>
      <c r="M47" s="108"/>
      <c r="N47" s="108"/>
      <c r="O47" s="108"/>
      <c r="P47" s="108"/>
      <c r="Q47" s="108"/>
      <c r="R47" s="108"/>
      <c r="S47" s="108"/>
      <c r="T47" s="108"/>
      <c r="U47" s="114"/>
      <c r="V47" s="114"/>
      <c r="W47" s="114"/>
      <c r="X47" s="114"/>
      <c r="Y47" s="114"/>
      <c r="Z47" s="114"/>
      <c r="AA47" s="114"/>
      <c r="AB47" s="114"/>
    </row>
  </sheetData>
  <mergeCells count="3">
    <mergeCell ref="H1:I2"/>
    <mergeCell ref="J1:L2"/>
    <mergeCell ref="C1:E2"/>
  </mergeCells>
  <phoneticPr fontId="2"/>
  <printOptions horizontalCentered="1" verticalCentered="1"/>
  <pageMargins left="0.19685039370078741" right="0.19685039370078741" top="0.94488188976377963" bottom="0.78740157480314965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解説</vt:lpstr>
      <vt:lpstr>1-①収益的収支比率</vt:lpstr>
      <vt:lpstr>1-④企業債残高対事業規模比率</vt:lpstr>
      <vt:lpstr>1-⑤経費回収率</vt:lpstr>
      <vt:lpstr>1-⑥汚水処理原価</vt:lpstr>
      <vt:lpstr>1-⑦施設利用率</vt:lpstr>
      <vt:lpstr>1-⑧水洗化率</vt:lpstr>
      <vt:lpstr>2-③管渠改善率</vt:lpstr>
      <vt:lpstr>まとめ</vt:lpstr>
      <vt:lpstr>'1-①収益的収支比率'!Print_Area</vt:lpstr>
      <vt:lpstr>'1-④企業債残高対事業規模比率'!Print_Area</vt:lpstr>
      <vt:lpstr>'1-⑤経費回収率'!Print_Area</vt:lpstr>
      <vt:lpstr>'1-⑥汚水処理原価'!Print_Area</vt:lpstr>
      <vt:lpstr>'1-⑦施設利用率'!Print_Area</vt:lpstr>
      <vt:lpstr>'1-⑧水洗化率'!Print_Area</vt:lpstr>
      <vt:lpstr>'2-③管渠改善率'!Print_Area</vt:lpstr>
      <vt:lpstr>まとめ!Print_Area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下水道課（o-gesui04）</dc:creator>
  <cp:lastModifiedBy>下水道課（o-gesui04）</cp:lastModifiedBy>
  <cp:lastPrinted>2017-02-13T04:10:17Z</cp:lastPrinted>
  <dcterms:created xsi:type="dcterms:W3CDTF">2016-09-13T07:43:47Z</dcterms:created>
  <dcterms:modified xsi:type="dcterms:W3CDTF">2018-03-02T02:29:41Z</dcterms:modified>
</cp:coreProperties>
</file>