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drawings/drawing13.xml" ContentType="application/vnd.openxmlformats-officedocument.drawingml.chartshapes+xml"/>
  <Override PartName="/xl/charts/chart20.xml" ContentType="application/vnd.openxmlformats-officedocument.drawingml.chart+xml"/>
  <Override PartName="/xl/drawings/drawing14.xml" ContentType="application/vnd.openxmlformats-officedocument.drawingml.chartshapes+xml"/>
  <Override PartName="/xl/charts/chart21.xml" ContentType="application/vnd.openxmlformats-officedocument.drawingml.chart+xml"/>
  <Override PartName="/xl/drawings/drawing15.xml" ContentType="application/vnd.openxmlformats-officedocument.drawingml.chartshapes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charts/chart23.xml" ContentType="application/vnd.openxmlformats-officedocument.drawingml.chart+xml"/>
  <Override PartName="/xl/drawings/drawing17.xml" ContentType="application/vnd.openxmlformats-officedocument.drawingml.chartshapes+xml"/>
  <Override PartName="/xl/charts/chart24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60" windowWidth="28830" windowHeight="3600" activeTab="6"/>
  </bookViews>
  <sheets>
    <sheet name="1-①収益的収支比率" sheetId="15" r:id="rId1"/>
    <sheet name="1-④企業債残高対事業規模比率" sheetId="16" r:id="rId2"/>
    <sheet name="1-⑤経費回収率" sheetId="14" r:id="rId3"/>
    <sheet name="1-⑥汚水処理原価" sheetId="13" r:id="rId4"/>
    <sheet name="1-⑦施設利用率" sheetId="12" r:id="rId5"/>
    <sheet name="1-⑧水洗化率" sheetId="10" r:id="rId6"/>
    <sheet name="まとめ" sheetId="11" r:id="rId7"/>
  </sheets>
  <definedNames>
    <definedName name="_xlnm.Print_Area" localSheetId="0">'1-①収益的収支比率'!$A$1:$S$43</definedName>
    <definedName name="_xlnm.Print_Area" localSheetId="1">'1-④企業債残高対事業規模比率'!$A$1:$S$43</definedName>
    <definedName name="_xlnm.Print_Area" localSheetId="2">'1-⑤経費回収率'!$A$1:$S$43</definedName>
    <definedName name="_xlnm.Print_Area" localSheetId="3">'1-⑥汚水処理原価'!$A$1:$S$43</definedName>
    <definedName name="_xlnm.Print_Area" localSheetId="4">'1-⑦施設利用率'!$A$1:$S$43</definedName>
    <definedName name="_xlnm.Print_Area" localSheetId="5">'1-⑧水洗化率'!$A$1:$S$43</definedName>
    <definedName name="_xlnm.Print_Area" localSheetId="6">まとめ!$A$1:$P$48</definedName>
  </definedNames>
  <calcPr calcId="145621"/>
  <customWorkbookViews>
    <customWorkbookView name="上下水道部管理課（o-suikanri06） - 個人用ビュー" guid="{ACB3DE99-342B-4C88-8629-9A5CCCC3D48F}" mergeInterval="0" personalView="1" xWindow="328" yWindow="88" windowWidth="1498" windowHeight="690" activeSheetId="2"/>
    <customWorkbookView name="下水道課（o-gesui04） - 個人用ビュー" guid="{06FC6148-88CB-4D11-960B-CA029D0CDC48}" mergeInterval="0" personalView="1" maximized="1" windowWidth="1916" windowHeight="850" activeSheetId="1"/>
  </customWorkbookViews>
</workbook>
</file>

<file path=xl/calcChain.xml><?xml version="1.0" encoding="utf-8"?>
<calcChain xmlns="http://schemas.openxmlformats.org/spreadsheetml/2006/main">
  <c r="F47" i="16" l="1"/>
  <c r="G49" i="12" l="1"/>
  <c r="F50" i="16" l="1"/>
  <c r="G51" i="14" l="1"/>
  <c r="G48" i="14" s="1"/>
  <c r="F51" i="14"/>
  <c r="F48" i="14" s="1"/>
  <c r="E51" i="14"/>
  <c r="E48" i="14" s="1"/>
  <c r="D51" i="14"/>
  <c r="D48" i="14" s="1"/>
  <c r="C51" i="14"/>
  <c r="C48" i="14" s="1"/>
  <c r="C50" i="13" l="1"/>
  <c r="C47" i="13" s="1"/>
  <c r="D50" i="13"/>
  <c r="D47" i="13" s="1"/>
  <c r="E50" i="13"/>
  <c r="E47" i="13" s="1"/>
  <c r="F50" i="13"/>
  <c r="F47" i="13" s="1"/>
  <c r="G50" i="13"/>
  <c r="G47" i="13" s="1"/>
  <c r="F59" i="16" l="1"/>
  <c r="F49" i="16" s="1"/>
  <c r="F54" i="16" s="1"/>
  <c r="C50" i="16"/>
  <c r="C59" i="16" s="1"/>
  <c r="C49" i="16" s="1"/>
  <c r="D50" i="16"/>
  <c r="D59" i="16" s="1"/>
  <c r="D49" i="16" s="1"/>
  <c r="E50" i="16"/>
  <c r="E59" i="16" s="1"/>
  <c r="E49" i="16" s="1"/>
  <c r="E47" i="16" s="1"/>
  <c r="E54" i="16" s="1"/>
  <c r="G50" i="16"/>
  <c r="G59" i="16" s="1"/>
  <c r="G49" i="16" s="1"/>
  <c r="G47" i="16" s="1"/>
  <c r="G54" i="16" s="1"/>
  <c r="C50" i="15"/>
  <c r="C55" i="15" s="1"/>
  <c r="D50" i="15"/>
  <c r="D55" i="15" s="1"/>
  <c r="E50" i="15"/>
  <c r="E55" i="15" s="1"/>
  <c r="F50" i="15"/>
  <c r="F55" i="15" s="1"/>
  <c r="G50" i="15"/>
  <c r="G55" i="15" s="1"/>
  <c r="C52" i="14"/>
  <c r="G52" i="14"/>
  <c r="F52" i="14"/>
  <c r="E52" i="14"/>
  <c r="D52" i="14"/>
  <c r="C49" i="10"/>
  <c r="D49" i="10"/>
  <c r="E49" i="10"/>
  <c r="F49" i="10"/>
  <c r="G49" i="10"/>
  <c r="C49" i="12"/>
  <c r="D49" i="12"/>
  <c r="E49" i="12"/>
  <c r="F49" i="12"/>
  <c r="G52" i="13"/>
  <c r="C52" i="13"/>
  <c r="D52" i="13"/>
  <c r="E52" i="13"/>
  <c r="F52" i="13"/>
  <c r="G60" i="16" l="1"/>
  <c r="D47" i="16"/>
  <c r="D54" i="16" s="1"/>
  <c r="D60" i="16"/>
  <c r="F60" i="16"/>
  <c r="E60" i="16"/>
  <c r="C60" i="16"/>
  <c r="C47" i="16"/>
  <c r="C54" i="16" s="1"/>
</calcChain>
</file>

<file path=xl/comments1.xml><?xml version="1.0" encoding="utf-8"?>
<comments xmlns="http://schemas.openxmlformats.org/spreadsheetml/2006/main">
  <authors>
    <author>下水道課（o-gesui04）</author>
  </authors>
  <commentList>
    <comment ref="H49" authorId="0">
      <text>
        <r>
          <rPr>
            <b/>
            <sz val="9"/>
            <color indexed="81"/>
            <rFont val="ＭＳ Ｐゴシック"/>
            <family val="3"/>
            <charset val="128"/>
          </rPr>
          <t>計算方法が不明のため、逆算して算出。</t>
        </r>
      </text>
    </comment>
  </commentList>
</comments>
</file>

<file path=xl/sharedStrings.xml><?xml version="1.0" encoding="utf-8"?>
<sst xmlns="http://schemas.openxmlformats.org/spreadsheetml/2006/main" count="123" uniqueCount="77">
  <si>
    <t>収益的収支比率</t>
    <rPh sb="0" eb="3">
      <t>シュウエキテキ</t>
    </rPh>
    <rPh sb="3" eb="5">
      <t>シュウシ</t>
    </rPh>
    <rPh sb="5" eb="7">
      <t>ヒリツ</t>
    </rPh>
    <phoneticPr fontId="2"/>
  </si>
  <si>
    <t>企業債残高対事業規模比率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2"/>
  </si>
  <si>
    <t>経費回収率</t>
    <rPh sb="0" eb="2">
      <t>ケイヒ</t>
    </rPh>
    <rPh sb="2" eb="4">
      <t>カイシュウ</t>
    </rPh>
    <rPh sb="4" eb="5">
      <t>リツ</t>
    </rPh>
    <phoneticPr fontId="2"/>
  </si>
  <si>
    <t>汚水処理原価</t>
    <rPh sb="0" eb="2">
      <t>オスイ</t>
    </rPh>
    <rPh sb="2" eb="4">
      <t>ショリ</t>
    </rPh>
    <rPh sb="4" eb="6">
      <t>ゲンカ</t>
    </rPh>
    <phoneticPr fontId="2"/>
  </si>
  <si>
    <t>施設利用率</t>
    <rPh sb="0" eb="2">
      <t>シセツ</t>
    </rPh>
    <rPh sb="2" eb="5">
      <t>リヨウリツ</t>
    </rPh>
    <phoneticPr fontId="2"/>
  </si>
  <si>
    <t>水洗化率</t>
    <rPh sb="0" eb="3">
      <t>スイセンカ</t>
    </rPh>
    <rPh sb="3" eb="4">
      <t>リツ</t>
    </rPh>
    <phoneticPr fontId="2"/>
  </si>
  <si>
    <t>料金収入に対する企業債残高の割合</t>
    <rPh sb="0" eb="2">
      <t>リョウキン</t>
    </rPh>
    <rPh sb="2" eb="4">
      <t>シュウニュウ</t>
    </rPh>
    <rPh sb="5" eb="6">
      <t>タイ</t>
    </rPh>
    <rPh sb="8" eb="10">
      <t>キギョウ</t>
    </rPh>
    <rPh sb="10" eb="11">
      <t>サイ</t>
    </rPh>
    <rPh sb="11" eb="13">
      <t>ザンダカ</t>
    </rPh>
    <rPh sb="14" eb="16">
      <t>ワリアイ</t>
    </rPh>
    <phoneticPr fontId="2"/>
  </si>
  <si>
    <t>水洗便所を設置して汚水処理している割合</t>
    <rPh sb="0" eb="2">
      <t>スイセン</t>
    </rPh>
    <rPh sb="2" eb="4">
      <t>ベンジョ</t>
    </rPh>
    <rPh sb="5" eb="7">
      <t>セッチ</t>
    </rPh>
    <rPh sb="9" eb="11">
      <t>オスイ</t>
    </rPh>
    <rPh sb="11" eb="13">
      <t>ショリ</t>
    </rPh>
    <rPh sb="17" eb="19">
      <t>ワリアイ</t>
    </rPh>
    <phoneticPr fontId="2"/>
  </si>
  <si>
    <t>営業収益</t>
    <rPh sb="0" eb="2">
      <t>エイギョウ</t>
    </rPh>
    <rPh sb="2" eb="4">
      <t>シュウエキ</t>
    </rPh>
    <phoneticPr fontId="2"/>
  </si>
  <si>
    <t>総収益</t>
    <rPh sb="0" eb="3">
      <t>ソウシュウエキ</t>
    </rPh>
    <phoneticPr fontId="2"/>
  </si>
  <si>
    <t>下水道使用料</t>
    <rPh sb="0" eb="3">
      <t>ゲスイドウ</t>
    </rPh>
    <rPh sb="3" eb="6">
      <t>シヨウリョウ</t>
    </rPh>
    <phoneticPr fontId="2"/>
  </si>
  <si>
    <t>年間有収水量</t>
    <rPh sb="0" eb="2">
      <t>ネンカン</t>
    </rPh>
    <rPh sb="2" eb="4">
      <t>ユウシュウ</t>
    </rPh>
    <rPh sb="4" eb="6">
      <t>スイリョウ</t>
    </rPh>
    <phoneticPr fontId="2"/>
  </si>
  <si>
    <t>1-⑧</t>
    <phoneticPr fontId="2"/>
  </si>
  <si>
    <t>H24</t>
  </si>
  <si>
    <t>H25</t>
  </si>
  <si>
    <t>H26</t>
  </si>
  <si>
    <t>1-⑦</t>
    <phoneticPr fontId="2"/>
  </si>
  <si>
    <t>処理能力</t>
    <rPh sb="0" eb="2">
      <t>ショリ</t>
    </rPh>
    <rPh sb="2" eb="4">
      <t>ノウリョク</t>
    </rPh>
    <phoneticPr fontId="2"/>
  </si>
  <si>
    <t>=</t>
    <phoneticPr fontId="2"/>
  </si>
  <si>
    <t>H23</t>
    <phoneticPr fontId="2"/>
  </si>
  <si>
    <t>H27</t>
  </si>
  <si>
    <t>10表1行11列</t>
    <phoneticPr fontId="2"/>
  </si>
  <si>
    <t>10表1行12列</t>
    <rPh sb="7" eb="8">
      <t>レツ</t>
    </rPh>
    <phoneticPr fontId="2"/>
  </si>
  <si>
    <t>処理能力に対する一日平均処理水量の割合</t>
    <phoneticPr fontId="2"/>
  </si>
  <si>
    <t>10表1行48列</t>
    <rPh sb="7" eb="8">
      <t>レツ</t>
    </rPh>
    <phoneticPr fontId="2"/>
  </si>
  <si>
    <t>10表1行44列</t>
    <phoneticPr fontId="2"/>
  </si>
  <si>
    <t>一日平均処理水量</t>
    <rPh sb="0" eb="2">
      <t>イチニチ</t>
    </rPh>
    <rPh sb="2" eb="4">
      <t>ヘイキン</t>
    </rPh>
    <rPh sb="4" eb="6">
      <t>ショリ</t>
    </rPh>
    <rPh sb="6" eb="8">
      <t>スイリョウ</t>
    </rPh>
    <phoneticPr fontId="2"/>
  </si>
  <si>
    <t>1-⑥</t>
    <phoneticPr fontId="2"/>
  </si>
  <si>
    <t>有収水量１㎥あたりの汚水処理に要した費用</t>
    <phoneticPr fontId="2"/>
  </si>
  <si>
    <t>汚水処理費</t>
    <rPh sb="0" eb="2">
      <t>オスイ</t>
    </rPh>
    <rPh sb="2" eb="4">
      <t>ショリ</t>
    </rPh>
    <rPh sb="4" eb="5">
      <t>ヒ</t>
    </rPh>
    <phoneticPr fontId="2"/>
  </si>
  <si>
    <t>10表1行52列</t>
    <phoneticPr fontId="2"/>
  </si>
  <si>
    <t>処理区域内人口</t>
    <rPh sb="0" eb="2">
      <t>ショリ</t>
    </rPh>
    <rPh sb="2" eb="4">
      <t>クイキ</t>
    </rPh>
    <rPh sb="4" eb="5">
      <t>ナイ</t>
    </rPh>
    <rPh sb="5" eb="7">
      <t>ジンコウ</t>
    </rPh>
    <phoneticPr fontId="2"/>
  </si>
  <si>
    <t>1-⑤</t>
    <phoneticPr fontId="2"/>
  </si>
  <si>
    <t>使用料で回収すべき経費を賄えているか</t>
    <phoneticPr fontId="2"/>
  </si>
  <si>
    <t>26表1行3列</t>
  </si>
  <si>
    <t>26表1行3列</t>
    <rPh sb="6" eb="7">
      <t>レツ</t>
    </rPh>
    <phoneticPr fontId="2"/>
  </si>
  <si>
    <t>総費用</t>
    <rPh sb="0" eb="3">
      <t>ソウヒヨウ</t>
    </rPh>
    <phoneticPr fontId="2"/>
  </si>
  <si>
    <t>地方債償還金</t>
    <rPh sb="0" eb="3">
      <t>チホウサイ</t>
    </rPh>
    <rPh sb="3" eb="6">
      <t>ショウカンキン</t>
    </rPh>
    <phoneticPr fontId="2"/>
  </si>
  <si>
    <t>26表1行1列</t>
    <rPh sb="6" eb="7">
      <t>レツ</t>
    </rPh>
    <phoneticPr fontId="2"/>
  </si>
  <si>
    <t>26表1行12列</t>
    <phoneticPr fontId="2"/>
  </si>
  <si>
    <t>32表1行58列</t>
    <phoneticPr fontId="2"/>
  </si>
  <si>
    <t>総費用+償還金</t>
    <rPh sb="0" eb="3">
      <t>ソウヒヨウ</t>
    </rPh>
    <rPh sb="4" eb="7">
      <t>ショウカンキン</t>
    </rPh>
    <phoneticPr fontId="2"/>
  </si>
  <si>
    <t>1-④</t>
    <phoneticPr fontId="2"/>
  </si>
  <si>
    <t>地方債現在高</t>
    <rPh sb="0" eb="3">
      <t>チホウサイ</t>
    </rPh>
    <rPh sb="3" eb="5">
      <t>ゲンザイ</t>
    </rPh>
    <rPh sb="5" eb="6">
      <t>ダカ</t>
    </rPh>
    <phoneticPr fontId="2"/>
  </si>
  <si>
    <t>一般会計負担額</t>
    <rPh sb="0" eb="2">
      <t>イッパン</t>
    </rPh>
    <rPh sb="2" eb="4">
      <t>カイケイ</t>
    </rPh>
    <rPh sb="4" eb="6">
      <t>フタン</t>
    </rPh>
    <rPh sb="6" eb="7">
      <t>ガク</t>
    </rPh>
    <phoneticPr fontId="2"/>
  </si>
  <si>
    <t>24表1行12列</t>
    <phoneticPr fontId="2"/>
  </si>
  <si>
    <t>受託工事収益</t>
    <rPh sb="0" eb="2">
      <t>ジュタク</t>
    </rPh>
    <rPh sb="2" eb="4">
      <t>コウジ</t>
    </rPh>
    <rPh sb="4" eb="6">
      <t>シュウエキ</t>
    </rPh>
    <phoneticPr fontId="2"/>
  </si>
  <si>
    <t>雨水処理負担金</t>
    <rPh sb="0" eb="2">
      <t>ウスイ</t>
    </rPh>
    <rPh sb="2" eb="4">
      <t>ショリ</t>
    </rPh>
    <rPh sb="4" eb="7">
      <t>フタンキン</t>
    </rPh>
    <phoneticPr fontId="2"/>
  </si>
  <si>
    <t>26表1行4列</t>
    <phoneticPr fontId="2"/>
  </si>
  <si>
    <t>26表1行5列</t>
    <phoneticPr fontId="2"/>
  </si>
  <si>
    <t>24表1行16列</t>
    <phoneticPr fontId="2"/>
  </si>
  <si>
    <t>地方債－一般会計負担</t>
    <rPh sb="0" eb="3">
      <t>チホウサイ</t>
    </rPh>
    <rPh sb="4" eb="6">
      <t>イッパン</t>
    </rPh>
    <rPh sb="6" eb="8">
      <t>カイケイ</t>
    </rPh>
    <rPh sb="8" eb="10">
      <t>フタン</t>
    </rPh>
    <phoneticPr fontId="2"/>
  </si>
  <si>
    <t>1-①</t>
    <phoneticPr fontId="2"/>
  </si>
  <si>
    <t>総収益で費用をどの程度まかなえているか</t>
    <phoneticPr fontId="2"/>
  </si>
  <si>
    <t>維持管理費</t>
    <rPh sb="0" eb="2">
      <t>イジ</t>
    </rPh>
    <rPh sb="2" eb="4">
      <t>カンリ</t>
    </rPh>
    <rPh sb="4" eb="5">
      <t>ヒ</t>
    </rPh>
    <phoneticPr fontId="2"/>
  </si>
  <si>
    <t>元金償還</t>
    <rPh sb="0" eb="2">
      <t>ガンキン</t>
    </rPh>
    <rPh sb="2" eb="4">
      <t>ショウカン</t>
    </rPh>
    <phoneticPr fontId="2"/>
  </si>
  <si>
    <t>32表1行44列</t>
    <phoneticPr fontId="2"/>
  </si>
  <si>
    <t>32表1行58列</t>
    <phoneticPr fontId="2"/>
  </si>
  <si>
    <t>32表1行59列</t>
    <phoneticPr fontId="2"/>
  </si>
  <si>
    <t>元金償還×４割</t>
    <rPh sb="0" eb="2">
      <t>ガンキン</t>
    </rPh>
    <rPh sb="2" eb="4">
      <t>ショウカン</t>
    </rPh>
    <rPh sb="6" eb="7">
      <t>ワリ</t>
    </rPh>
    <phoneticPr fontId="2"/>
  </si>
  <si>
    <t>水洗便所設置人口</t>
    <rPh sb="0" eb="2">
      <t>スイセン</t>
    </rPh>
    <rPh sb="2" eb="4">
      <t>ベンジョ</t>
    </rPh>
    <rPh sb="4" eb="6">
      <t>セッチ</t>
    </rPh>
    <rPh sb="6" eb="8">
      <t>ジンコウ</t>
    </rPh>
    <phoneticPr fontId="2"/>
  </si>
  <si>
    <t>収益－工事収益－雨水</t>
    <rPh sb="0" eb="2">
      <t>シュウエキ</t>
    </rPh>
    <rPh sb="3" eb="5">
      <t>コウジ</t>
    </rPh>
    <rPh sb="5" eb="7">
      <t>シュウエキ</t>
    </rPh>
    <rPh sb="8" eb="10">
      <t>ウスイ</t>
    </rPh>
    <phoneticPr fontId="2"/>
  </si>
  <si>
    <t>○経営比較分析表</t>
    <rPh sb="1" eb="3">
      <t>ケイエイ</t>
    </rPh>
    <rPh sb="3" eb="5">
      <t>ヒカク</t>
    </rPh>
    <rPh sb="5" eb="7">
      <t>ブンセキ</t>
    </rPh>
    <rPh sb="7" eb="8">
      <t>ヒョウ</t>
    </rPh>
    <phoneticPr fontId="2"/>
  </si>
  <si>
    <t>事業名：</t>
    <rPh sb="0" eb="2">
      <t>ジギョウ</t>
    </rPh>
    <rPh sb="2" eb="3">
      <t>メイ</t>
    </rPh>
    <phoneticPr fontId="2"/>
  </si>
  <si>
    <t>類団平均</t>
    <rPh sb="0" eb="1">
      <t>ルイ</t>
    </rPh>
    <rPh sb="1" eb="2">
      <t>ダン</t>
    </rPh>
    <rPh sb="2" eb="4">
      <t>ヘイキン</t>
    </rPh>
    <phoneticPr fontId="2"/>
  </si>
  <si>
    <t>水洗化率</t>
    <rPh sb="0" eb="2">
      <t>スイセン</t>
    </rPh>
    <rPh sb="2" eb="3">
      <t>カ</t>
    </rPh>
    <rPh sb="3" eb="4">
      <t>リツ</t>
    </rPh>
    <phoneticPr fontId="2"/>
  </si>
  <si>
    <t>企業債残対事業規模比</t>
    <rPh sb="0" eb="2">
      <t>キギョウ</t>
    </rPh>
    <rPh sb="2" eb="3">
      <t>サイ</t>
    </rPh>
    <rPh sb="3" eb="4">
      <t>ザン</t>
    </rPh>
    <rPh sb="4" eb="5">
      <t>タイ</t>
    </rPh>
    <rPh sb="5" eb="7">
      <t>ジギョウ</t>
    </rPh>
    <rPh sb="7" eb="9">
      <t>キボ</t>
    </rPh>
    <rPh sb="9" eb="10">
      <t>ヒ</t>
    </rPh>
    <phoneticPr fontId="2"/>
  </si>
  <si>
    <t>32表1行16列</t>
    <phoneticPr fontId="2"/>
  </si>
  <si>
    <t>32表2行16列</t>
    <rPh sb="7" eb="8">
      <t>レツ</t>
    </rPh>
    <phoneticPr fontId="2"/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</si>
  <si>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phoneticPr fontId="2"/>
  </si>
  <si>
    <t>営業外収益</t>
    <rPh sb="0" eb="3">
      <t>エイギョウガイ</t>
    </rPh>
    <rPh sb="3" eb="5">
      <t>シュウエキ</t>
    </rPh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</si>
  <si>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</si>
  <si>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3">
      <t>エイギョウガイ</t>
    </rPh>
    <rPh sb="3" eb="5">
      <t>ヒヨウ</t>
    </rPh>
    <phoneticPr fontId="2"/>
  </si>
  <si>
    <t>26表1行2列</t>
    <rPh sb="6" eb="7">
      <t>レツ</t>
    </rPh>
    <phoneticPr fontId="2"/>
  </si>
  <si>
    <t>26表1行7列</t>
    <rPh sb="6" eb="7">
      <t>レツ</t>
    </rPh>
    <phoneticPr fontId="2"/>
  </si>
  <si>
    <t>26表1行13列</t>
    <phoneticPr fontId="2"/>
  </si>
  <si>
    <t>26表1行17列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</si>
</sst>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5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ＭＳ Ｐゴシック"/>
      <family val="2"/>
      <charset val="128"/>
    </font>
    <font>
      <sz val="10"/>
      <name val="ＭＳ Ｐゴシック"/>
      <family val="2"/>
      <charset val="128"/>
    </font>
    <font>
      <b/>
      <sz val="24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0" fillId="3" borderId="0" xfId="0" applyFont="1" applyFill="1" applyBorder="1">
      <alignment vertical="center"/>
    </xf>
    <xf numFmtId="0" fontId="1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9" fontId="0" fillId="0" borderId="0" xfId="2" applyFont="1" applyBorder="1">
      <alignment vertical="center"/>
    </xf>
    <xf numFmtId="9" fontId="0" fillId="0" borderId="0" xfId="2" applyFont="1" applyBorder="1" applyAlignment="1">
      <alignment horizontal="center" vertical="center"/>
    </xf>
    <xf numFmtId="10" fontId="0" fillId="0" borderId="0" xfId="2" applyNumberFormat="1" applyFont="1" applyBorder="1">
      <alignment vertical="center"/>
    </xf>
    <xf numFmtId="0" fontId="10" fillId="0" borderId="0" xfId="0" applyFont="1" applyFill="1">
      <alignment vertical="center"/>
    </xf>
    <xf numFmtId="38" fontId="0" fillId="0" borderId="5" xfId="1" applyFont="1" applyBorder="1" applyAlignment="1">
      <alignment vertical="center"/>
    </xf>
    <xf numFmtId="38" fontId="0" fillId="0" borderId="5" xfId="1" applyFont="1" applyBorder="1">
      <alignment vertical="center"/>
    </xf>
    <xf numFmtId="176" fontId="0" fillId="0" borderId="21" xfId="2" applyNumberFormat="1" applyFont="1" applyBorder="1">
      <alignment vertical="center"/>
    </xf>
    <xf numFmtId="176" fontId="0" fillId="0" borderId="23" xfId="2" applyNumberFormat="1" applyFont="1" applyBorder="1">
      <alignment vertical="center"/>
    </xf>
    <xf numFmtId="176" fontId="0" fillId="0" borderId="24" xfId="2" applyNumberFormat="1" applyFont="1" applyBorder="1">
      <alignment vertical="center"/>
    </xf>
    <xf numFmtId="40" fontId="0" fillId="0" borderId="0" xfId="1" applyNumberFormat="1" applyFont="1" applyBorder="1">
      <alignment vertical="center"/>
    </xf>
    <xf numFmtId="40" fontId="0" fillId="0" borderId="0" xfId="1" applyNumberFormat="1" applyFont="1" applyBorder="1" applyAlignment="1">
      <alignment vertical="center"/>
    </xf>
    <xf numFmtId="38" fontId="0" fillId="0" borderId="21" xfId="1" applyFont="1" applyBorder="1">
      <alignment vertical="center"/>
    </xf>
    <xf numFmtId="40" fontId="0" fillId="0" borderId="21" xfId="1" applyNumberFormat="1" applyFont="1" applyBorder="1">
      <alignment vertical="center"/>
    </xf>
    <xf numFmtId="40" fontId="0" fillId="0" borderId="23" xfId="1" applyNumberFormat="1" applyFont="1" applyBorder="1">
      <alignment vertical="center"/>
    </xf>
    <xf numFmtId="40" fontId="0" fillId="0" borderId="24" xfId="1" applyNumberFormat="1" applyFont="1" applyBorder="1">
      <alignment vertical="center"/>
    </xf>
    <xf numFmtId="38" fontId="0" fillId="0" borderId="0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4" xfId="1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" xfId="1" applyFont="1" applyBorder="1">
      <alignment vertical="center"/>
    </xf>
    <xf numFmtId="38" fontId="3" fillId="0" borderId="22" xfId="1" applyFont="1" applyBorder="1">
      <alignment vertical="center"/>
    </xf>
    <xf numFmtId="38" fontId="3" fillId="0" borderId="23" xfId="1" applyFont="1" applyBorder="1">
      <alignment vertical="center"/>
    </xf>
    <xf numFmtId="38" fontId="3" fillId="0" borderId="24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30" xfId="1" applyFont="1" applyBorder="1" applyAlignment="1">
      <alignment vertical="center"/>
    </xf>
    <xf numFmtId="38" fontId="0" fillId="0" borderId="30" xfId="1" applyFont="1" applyBorder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38" fontId="0" fillId="0" borderId="3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総収益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'1-①収益的収支比率'!$A$49:$B$49</c:f>
              <c:strCache>
                <c:ptCount val="1"/>
                <c:pt idx="0">
                  <c:v>営業外収益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'1-①収益的収支比率'!$C$49:$G$49</c:f>
              <c:numCache>
                <c:formatCode>#,##0_);[Red]\(#,##0\)</c:formatCode>
                <c:ptCount val="5"/>
                <c:pt idx="0">
                  <c:v>93919</c:v>
                </c:pt>
                <c:pt idx="1">
                  <c:v>109992</c:v>
                </c:pt>
                <c:pt idx="2">
                  <c:v>128246</c:v>
                </c:pt>
                <c:pt idx="3">
                  <c:v>136145</c:v>
                </c:pt>
                <c:pt idx="4">
                  <c:v>140541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'1-①収益的収支比率'!$A$48:$B$48</c:f>
              <c:strCache>
                <c:ptCount val="1"/>
                <c:pt idx="0">
                  <c:v>営業収益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val>
            <c:numRef>
              <c:f>'1-①収益的収支比率'!$C$48:$G$48</c:f>
              <c:numCache>
                <c:formatCode>#,##0_);[Red]\(#,##0\)</c:formatCode>
                <c:ptCount val="5"/>
                <c:pt idx="0">
                  <c:v>19138</c:v>
                </c:pt>
                <c:pt idx="1">
                  <c:v>21959</c:v>
                </c:pt>
                <c:pt idx="2">
                  <c:v>23799</c:v>
                </c:pt>
                <c:pt idx="3">
                  <c:v>25388</c:v>
                </c:pt>
                <c:pt idx="4">
                  <c:v>27811</c:v>
                </c:pt>
              </c:numCache>
            </c:numRef>
          </c:val>
        </c:ser>
        <c:ser>
          <c:idx val="0"/>
          <c:order val="2"/>
          <c:tx>
            <c:strRef>
              <c:f>'1-①収益的収支比率'!$A$47:$B$47</c:f>
              <c:strCache>
                <c:ptCount val="1"/>
                <c:pt idx="0">
                  <c:v>総収益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'1-①収益的収支比率'!$C$47:$G$47</c:f>
              <c:numCache>
                <c:formatCode>#,##0_);[Red]\(#,##0\)</c:formatCode>
                <c:ptCount val="5"/>
                <c:pt idx="0">
                  <c:v>113057</c:v>
                </c:pt>
                <c:pt idx="1">
                  <c:v>131951</c:v>
                </c:pt>
                <c:pt idx="2">
                  <c:v>152045</c:v>
                </c:pt>
                <c:pt idx="3">
                  <c:v>161533</c:v>
                </c:pt>
                <c:pt idx="4">
                  <c:v>168352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503680"/>
        <c:axId val="184517760"/>
      </c:barChart>
      <c:catAx>
        <c:axId val="1845036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84517760"/>
        <c:crosses val="autoZero"/>
        <c:auto val="1"/>
        <c:lblAlgn val="ctr"/>
        <c:lblOffset val="100"/>
        <c:noMultiLvlLbl val="0"/>
      </c:catAx>
      <c:valAx>
        <c:axId val="184517760"/>
        <c:scaling>
          <c:orientation val="minMax"/>
          <c:max val="3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02108626795982E-2"/>
              <c:y val="7.697896081003996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84503680"/>
        <c:crosses val="autoZero"/>
        <c:crossBetween val="between"/>
        <c:majorUnit val="5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汚水処理費（公費負担分を除く）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'1-⑥汚水処理原価'!$A$50:$B$50</c:f>
              <c:strCache>
                <c:ptCount val="1"/>
                <c:pt idx="0">
                  <c:v>元金償還×４割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'1-⑥汚水処理原価'!$C$50:$G$50</c:f>
              <c:numCache>
                <c:formatCode>#,##0_);[Red]\(#,##0\)</c:formatCode>
                <c:ptCount val="5"/>
                <c:pt idx="0">
                  <c:v>23214</c:v>
                </c:pt>
                <c:pt idx="1">
                  <c:v>34509.200000000004</c:v>
                </c:pt>
                <c:pt idx="2">
                  <c:v>43608.800000000003</c:v>
                </c:pt>
                <c:pt idx="3">
                  <c:v>50728.4</c:v>
                </c:pt>
                <c:pt idx="4">
                  <c:v>56929.200000000004</c:v>
                </c:pt>
              </c:numCache>
            </c:numRef>
          </c:val>
        </c:ser>
        <c:ser>
          <c:idx val="0"/>
          <c:order val="1"/>
          <c:tx>
            <c:strRef>
              <c:f>'1-⑥汚水処理原価'!$A$48:$B$48</c:f>
              <c:strCache>
                <c:ptCount val="1"/>
                <c:pt idx="0">
                  <c:v>維持管理費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'1-⑥汚水処理原価'!$C$48:$G$48</c:f>
              <c:numCache>
                <c:formatCode>#,##0_);[Red]\(#,##0\)</c:formatCode>
                <c:ptCount val="5"/>
                <c:pt idx="0">
                  <c:v>45467</c:v>
                </c:pt>
                <c:pt idx="1">
                  <c:v>47022</c:v>
                </c:pt>
                <c:pt idx="2">
                  <c:v>53601</c:v>
                </c:pt>
                <c:pt idx="3">
                  <c:v>52544</c:v>
                </c:pt>
                <c:pt idx="4">
                  <c:v>50624</c:v>
                </c:pt>
              </c:numCache>
            </c:numRef>
          </c:val>
        </c:ser>
        <c:ser>
          <c:idx val="2"/>
          <c:order val="2"/>
          <c:tx>
            <c:strRef>
              <c:f>'1-⑥汚水処理原価'!$A$47:$B$47</c:f>
              <c:strCache>
                <c:ptCount val="1"/>
                <c:pt idx="0">
                  <c:v>汚水処理費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'1-⑥汚水処理原価'!$C$47:$G$47</c:f>
              <c:numCache>
                <c:formatCode>#,##0_);[Red]\(#,##0\)</c:formatCode>
                <c:ptCount val="5"/>
                <c:pt idx="0">
                  <c:v>68681</c:v>
                </c:pt>
                <c:pt idx="1">
                  <c:v>81531.200000000012</c:v>
                </c:pt>
                <c:pt idx="2">
                  <c:v>97209.8</c:v>
                </c:pt>
                <c:pt idx="3">
                  <c:v>103272.4</c:v>
                </c:pt>
                <c:pt idx="4">
                  <c:v>107553.20000000001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364480"/>
        <c:axId val="189366272"/>
      </c:barChart>
      <c:catAx>
        <c:axId val="1893644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89366272"/>
        <c:crosses val="autoZero"/>
        <c:auto val="1"/>
        <c:lblAlgn val="ctr"/>
        <c:lblOffset val="100"/>
        <c:noMultiLvlLbl val="0"/>
      </c:catAx>
      <c:valAx>
        <c:axId val="189366272"/>
        <c:scaling>
          <c:orientation val="minMax"/>
          <c:max val="1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2587570938659408E-2"/>
              <c:y val="8.082010558006427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89364480"/>
        <c:crosses val="autoZero"/>
        <c:crossBetween val="between"/>
        <c:majorUnit val="3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年間有収水量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'1-⑥汚水処理原価'!$A$51:$B$51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'1-⑥汚水処理原価'!$C$51:$G$51</c:f>
              <c:numCache>
                <c:formatCode>#,##0_);[Red]\(#,##0\)</c:formatCode>
                <c:ptCount val="5"/>
                <c:pt idx="0">
                  <c:v>100999</c:v>
                </c:pt>
                <c:pt idx="1">
                  <c:v>114500</c:v>
                </c:pt>
                <c:pt idx="2">
                  <c:v>135949</c:v>
                </c:pt>
                <c:pt idx="3">
                  <c:v>138606</c:v>
                </c:pt>
                <c:pt idx="4">
                  <c:v>147370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396480"/>
        <c:axId val="189398016"/>
      </c:barChart>
      <c:catAx>
        <c:axId val="1893964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89398016"/>
        <c:crosses val="autoZero"/>
        <c:auto val="1"/>
        <c:lblAlgn val="ctr"/>
        <c:lblOffset val="100"/>
        <c:noMultiLvlLbl val="0"/>
      </c:catAx>
      <c:valAx>
        <c:axId val="189398016"/>
        <c:scaling>
          <c:orientation val="minMax"/>
          <c:max val="1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6.6443780088986201E-2"/>
              <c:y val="7.744717750989091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89396480"/>
        <c:crosses val="autoZero"/>
        <c:crossBetween val="between"/>
        <c:majorUnit val="3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汚水処理原価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'1-⑥汚水処理原価'!$A$47:$B$47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'1-⑥汚水処理原価'!$C$47:$G$47</c:f>
              <c:numCache>
                <c:formatCode>#,##0_);[Red]\(#,##0\)</c:formatCode>
                <c:ptCount val="5"/>
                <c:pt idx="0">
                  <c:v>68681</c:v>
                </c:pt>
                <c:pt idx="1">
                  <c:v>81531.200000000012</c:v>
                </c:pt>
                <c:pt idx="2">
                  <c:v>97209.8</c:v>
                </c:pt>
                <c:pt idx="3">
                  <c:v>103272.4</c:v>
                </c:pt>
                <c:pt idx="4">
                  <c:v>107553.20000000001</c:v>
                </c:pt>
              </c:numCache>
            </c:numRef>
          </c:val>
        </c:ser>
        <c:ser>
          <c:idx val="1"/>
          <c:order val="1"/>
          <c:tx>
            <c:strRef>
              <c:f>'1-⑥汚水処理原価'!$A$51:$B$51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'1-⑥汚水処理原価'!$C$51:$G$51</c:f>
              <c:numCache>
                <c:formatCode>#,##0_);[Red]\(#,##0\)</c:formatCode>
                <c:ptCount val="5"/>
                <c:pt idx="0">
                  <c:v>100999</c:v>
                </c:pt>
                <c:pt idx="1">
                  <c:v>114500</c:v>
                </c:pt>
                <c:pt idx="2">
                  <c:v>135949</c:v>
                </c:pt>
                <c:pt idx="3">
                  <c:v>138606</c:v>
                </c:pt>
                <c:pt idx="4">
                  <c:v>147370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440000"/>
        <c:axId val="189441920"/>
      </c:barChart>
      <c:lineChart>
        <c:grouping val="standard"/>
        <c:varyColors val="0"/>
        <c:ser>
          <c:idx val="2"/>
          <c:order val="2"/>
          <c:tx>
            <c:strRef>
              <c:f>'1-⑥汚水処理原価'!$A$52:$B$52</c:f>
              <c:strCache>
                <c:ptCount val="1"/>
                <c:pt idx="0">
                  <c:v>汚水処理原価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'1-⑥汚水処理原価'!$C$52:$G$52</c:f>
              <c:numCache>
                <c:formatCode>0.00_ </c:formatCode>
                <c:ptCount val="5"/>
                <c:pt idx="0">
                  <c:v>680.01663382805771</c:v>
                </c:pt>
                <c:pt idx="1">
                  <c:v>712.06288209606998</c:v>
                </c:pt>
                <c:pt idx="2">
                  <c:v>715.04608345776728</c:v>
                </c:pt>
                <c:pt idx="3">
                  <c:v>745.07885661515377</c:v>
                </c:pt>
                <c:pt idx="4">
                  <c:v>729.81746624143318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'1-⑥汚水処理原価'!$A$53:$B$53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'1-⑥汚水処理原価'!$C$53:$G$53</c:f>
              <c:numCache>
                <c:formatCode>#,##0.00_);[Red]\(#,##0.00\)</c:formatCode>
                <c:ptCount val="5"/>
                <c:pt idx="0">
                  <c:v>300.52</c:v>
                </c:pt>
                <c:pt idx="1">
                  <c:v>310.47000000000003</c:v>
                </c:pt>
                <c:pt idx="2">
                  <c:v>299.39</c:v>
                </c:pt>
                <c:pt idx="3">
                  <c:v>320.36</c:v>
                </c:pt>
                <c:pt idx="4">
                  <c:v>332.02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57920"/>
        <c:axId val="189456384"/>
      </c:lineChart>
      <c:catAx>
        <c:axId val="1894400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89441920"/>
        <c:crosses val="autoZero"/>
        <c:auto val="1"/>
        <c:lblAlgn val="ctr"/>
        <c:lblOffset val="100"/>
        <c:noMultiLvlLbl val="0"/>
      </c:catAx>
      <c:valAx>
        <c:axId val="189441920"/>
        <c:scaling>
          <c:orientation val="minMax"/>
          <c:max val="1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㎥）</a:t>
                </a:r>
              </a:p>
            </c:rich>
          </c:tx>
          <c:layout>
            <c:manualLayout>
              <c:xMode val="edge"/>
              <c:yMode val="edge"/>
              <c:x val="6.7057273860579511E-2"/>
              <c:y val="5.549082533948290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89440000"/>
        <c:crosses val="autoZero"/>
        <c:crossBetween val="between"/>
        <c:majorUnit val="30000"/>
      </c:valAx>
      <c:valAx>
        <c:axId val="189456384"/>
        <c:scaling>
          <c:orientation val="minMax"/>
          <c:max val="950"/>
          <c:min val="200"/>
        </c:scaling>
        <c:delete val="0"/>
        <c:axPos val="r"/>
        <c:numFmt formatCode="0.00_ " sourceLinked="1"/>
        <c:majorTickMark val="out"/>
        <c:minorTickMark val="none"/>
        <c:tickLblPos val="nextTo"/>
        <c:crossAx val="189457920"/>
        <c:crosses val="max"/>
        <c:crossBetween val="between"/>
        <c:majorUnit val="150"/>
      </c:valAx>
      <c:catAx>
        <c:axId val="189457920"/>
        <c:scaling>
          <c:orientation val="minMax"/>
        </c:scaling>
        <c:delete val="1"/>
        <c:axPos val="b"/>
        <c:majorTickMark val="out"/>
        <c:minorTickMark val="none"/>
        <c:tickLblPos val="nextTo"/>
        <c:crossAx val="18945638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晴天時一日平均処理水量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'1-⑦施設利用率'!$A$47:$B$47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'1-⑦施設利用率'!$C$47:$G$47</c:f>
              <c:numCache>
                <c:formatCode>#,##0_);[Red]\(#,##0\)</c:formatCode>
                <c:ptCount val="5"/>
                <c:pt idx="0">
                  <c:v>283</c:v>
                </c:pt>
                <c:pt idx="1">
                  <c:v>319</c:v>
                </c:pt>
                <c:pt idx="2">
                  <c:v>372</c:v>
                </c:pt>
                <c:pt idx="3">
                  <c:v>401</c:v>
                </c:pt>
                <c:pt idx="4">
                  <c:v>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497344"/>
        <c:axId val="189498880"/>
      </c:barChart>
      <c:catAx>
        <c:axId val="1894973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89498880"/>
        <c:crosses val="autoZero"/>
        <c:auto val="1"/>
        <c:lblAlgn val="ctr"/>
        <c:lblOffset val="100"/>
        <c:noMultiLvlLbl val="0"/>
      </c:catAx>
      <c:valAx>
        <c:axId val="189498880"/>
        <c:scaling>
          <c:orientation val="minMax"/>
          <c:max val="12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4962856915612821"/>
              <c:y val="8.850239512011290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89497344"/>
        <c:crosses val="autoZero"/>
        <c:crossBetween val="between"/>
        <c:majorUnit val="2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晴天時現在処理能力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'1-⑦施設利用率'!$A$48:$B$48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'1-⑦施設利用率'!$C$48:$G$48</c:f>
              <c:numCache>
                <c:formatCode>#,##0_);[Red]\(#,##0\)</c:formatCode>
                <c:ptCount val="5"/>
                <c:pt idx="0">
                  <c:v>1070</c:v>
                </c:pt>
                <c:pt idx="1">
                  <c:v>1070</c:v>
                </c:pt>
                <c:pt idx="2">
                  <c:v>1070</c:v>
                </c:pt>
                <c:pt idx="3">
                  <c:v>1070</c:v>
                </c:pt>
                <c:pt idx="4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08608"/>
        <c:axId val="189514496"/>
      </c:barChart>
      <c:catAx>
        <c:axId val="1895086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89514496"/>
        <c:crosses val="autoZero"/>
        <c:auto val="1"/>
        <c:lblAlgn val="ctr"/>
        <c:lblOffset val="100"/>
        <c:noMultiLvlLbl val="0"/>
      </c:catAx>
      <c:valAx>
        <c:axId val="189514496"/>
        <c:scaling>
          <c:orientation val="minMax"/>
          <c:max val="12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5.9313655311802604E-2"/>
              <c:y val="6.958090415689188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89508608"/>
        <c:crosses val="autoZero"/>
        <c:crossBetween val="between"/>
        <c:majorUnit val="2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'1-⑦施設利用率'!$A$47:$B$47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'1-⑦施設利用率'!$C$47:$G$47</c:f>
              <c:numCache>
                <c:formatCode>#,##0_);[Red]\(#,##0\)</c:formatCode>
                <c:ptCount val="5"/>
                <c:pt idx="0">
                  <c:v>283</c:v>
                </c:pt>
                <c:pt idx="1">
                  <c:v>319</c:v>
                </c:pt>
                <c:pt idx="2">
                  <c:v>372</c:v>
                </c:pt>
                <c:pt idx="3">
                  <c:v>401</c:v>
                </c:pt>
                <c:pt idx="4">
                  <c:v>393</c:v>
                </c:pt>
              </c:numCache>
            </c:numRef>
          </c:val>
        </c:ser>
        <c:ser>
          <c:idx val="1"/>
          <c:order val="1"/>
          <c:tx>
            <c:strRef>
              <c:f>'1-⑦施設利用率'!$A$48:$B$48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'1-⑦施設利用率'!$C$48:$G$48</c:f>
              <c:numCache>
                <c:formatCode>#,##0_);[Red]\(#,##0\)</c:formatCode>
                <c:ptCount val="5"/>
                <c:pt idx="0">
                  <c:v>1070</c:v>
                </c:pt>
                <c:pt idx="1">
                  <c:v>1070</c:v>
                </c:pt>
                <c:pt idx="2">
                  <c:v>1070</c:v>
                </c:pt>
                <c:pt idx="3">
                  <c:v>1070</c:v>
                </c:pt>
                <c:pt idx="4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703680"/>
        <c:axId val="189705600"/>
      </c:barChart>
      <c:lineChart>
        <c:grouping val="standard"/>
        <c:varyColors val="0"/>
        <c:ser>
          <c:idx val="2"/>
          <c:order val="2"/>
          <c:tx>
            <c:strRef>
              <c:f>'1-⑦施設利用率'!$A$49:$B$49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'1-⑦施設利用率'!$C$49:$G$49</c:f>
              <c:numCache>
                <c:formatCode>#,##0.00_);[Red]\(#,##0.00\)</c:formatCode>
                <c:ptCount val="5"/>
                <c:pt idx="0">
                  <c:v>26.448598130841123</c:v>
                </c:pt>
                <c:pt idx="1">
                  <c:v>29.813084112149536</c:v>
                </c:pt>
                <c:pt idx="2">
                  <c:v>34.766355140186917</c:v>
                </c:pt>
                <c:pt idx="3">
                  <c:v>37.476635514018689</c:v>
                </c:pt>
                <c:pt idx="4">
                  <c:v>36.728971962616825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'1-⑦施設利用率'!$A$50:$B$50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'1-⑦施設利用率'!$C$50:$G$50</c:f>
              <c:numCache>
                <c:formatCode>#,##0.00_);[Red]\(#,##0.00\)</c:formatCode>
                <c:ptCount val="5"/>
                <c:pt idx="0">
                  <c:v>36.799999999999997</c:v>
                </c:pt>
                <c:pt idx="1">
                  <c:v>36.67</c:v>
                </c:pt>
                <c:pt idx="2">
                  <c:v>36.200000000000003</c:v>
                </c:pt>
                <c:pt idx="3">
                  <c:v>34.74</c:v>
                </c:pt>
                <c:pt idx="4">
                  <c:v>36.65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17504"/>
        <c:axId val="189715968"/>
      </c:lineChart>
      <c:catAx>
        <c:axId val="1897036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89705600"/>
        <c:crosses val="autoZero"/>
        <c:auto val="1"/>
        <c:lblAlgn val="ctr"/>
        <c:lblOffset val="100"/>
        <c:noMultiLvlLbl val="0"/>
      </c:catAx>
      <c:valAx>
        <c:axId val="189705600"/>
        <c:scaling>
          <c:orientation val="minMax"/>
          <c:max val="12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0.1324182502550475"/>
              <c:y val="6.439951130830250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89703680"/>
        <c:crosses val="autoZero"/>
        <c:crossBetween val="between"/>
        <c:majorUnit val="200"/>
      </c:valAx>
      <c:valAx>
        <c:axId val="189715968"/>
        <c:scaling>
          <c:orientation val="minMax"/>
          <c:max val="45"/>
          <c:min val="2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89717504"/>
        <c:crosses val="max"/>
        <c:crossBetween val="between"/>
        <c:majorUnit val="10"/>
      </c:valAx>
      <c:catAx>
        <c:axId val="189717504"/>
        <c:scaling>
          <c:orientation val="minMax"/>
        </c:scaling>
        <c:delete val="1"/>
        <c:axPos val="b"/>
        <c:majorTickMark val="out"/>
        <c:minorTickMark val="none"/>
        <c:tickLblPos val="nextTo"/>
        <c:crossAx val="18971596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現在</a:t>
            </a:r>
            <a:r>
              <a:rPr lang="ja-JP" sz="1600"/>
              <a:t>水洗便所設置済人口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'1-⑧水洗化率'!$A$47:$B$47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'1-⑧水洗化率'!$C$47:$G$47</c:f>
              <c:numCache>
                <c:formatCode>#,##0_);[Red]\(#,##0\)</c:formatCode>
                <c:ptCount val="5"/>
                <c:pt idx="0">
                  <c:v>1138</c:v>
                </c:pt>
                <c:pt idx="1">
                  <c:v>1283</c:v>
                </c:pt>
                <c:pt idx="2">
                  <c:v>1416</c:v>
                </c:pt>
                <c:pt idx="3">
                  <c:v>1541</c:v>
                </c:pt>
                <c:pt idx="4">
                  <c:v>1633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51904"/>
        <c:axId val="189870080"/>
      </c:barChart>
      <c:catAx>
        <c:axId val="189851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89870080"/>
        <c:crosses val="autoZero"/>
        <c:auto val="1"/>
        <c:lblAlgn val="ctr"/>
        <c:lblOffset val="100"/>
        <c:noMultiLvlLbl val="0"/>
      </c:catAx>
      <c:valAx>
        <c:axId val="189870080"/>
        <c:scaling>
          <c:orientation val="minMax"/>
          <c:max val="4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0.17814906826486263"/>
              <c:y val="6.545552649996702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89851904"/>
        <c:crosses val="autoZero"/>
        <c:crossBetween val="between"/>
        <c:majorUnit val="15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現在処理区域内人口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'1-⑧水洗化率'!$A$48:$B$48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'1-⑧水洗化率'!$C$48:$G$48</c:f>
              <c:numCache>
                <c:formatCode>#,##0_);[Red]\(#,##0\)</c:formatCode>
                <c:ptCount val="5"/>
                <c:pt idx="0">
                  <c:v>2811</c:v>
                </c:pt>
                <c:pt idx="1">
                  <c:v>3069</c:v>
                </c:pt>
                <c:pt idx="2">
                  <c:v>3235</c:v>
                </c:pt>
                <c:pt idx="3">
                  <c:v>3213</c:v>
                </c:pt>
                <c:pt idx="4">
                  <c:v>3179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904384"/>
        <c:axId val="189905920"/>
      </c:barChart>
      <c:catAx>
        <c:axId val="1899043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89905920"/>
        <c:crosses val="autoZero"/>
        <c:auto val="1"/>
        <c:lblAlgn val="ctr"/>
        <c:lblOffset val="100"/>
        <c:noMultiLvlLbl val="0"/>
      </c:catAx>
      <c:valAx>
        <c:axId val="189905920"/>
        <c:scaling>
          <c:orientation val="minMax"/>
          <c:max val="4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0.12586148656551621"/>
              <c:y val="7.744717750989091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89904384"/>
        <c:crosses val="autoZero"/>
        <c:crossBetween val="between"/>
        <c:majorUnit val="15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水洗化率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'1-⑧水洗化率'!$A$47:$B$47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'1-⑧水洗化率'!$C$47:$G$47</c:f>
              <c:numCache>
                <c:formatCode>#,##0_);[Red]\(#,##0\)</c:formatCode>
                <c:ptCount val="5"/>
                <c:pt idx="0">
                  <c:v>1138</c:v>
                </c:pt>
                <c:pt idx="1">
                  <c:v>1283</c:v>
                </c:pt>
                <c:pt idx="2">
                  <c:v>1416</c:v>
                </c:pt>
                <c:pt idx="3">
                  <c:v>1541</c:v>
                </c:pt>
                <c:pt idx="4">
                  <c:v>1633</c:v>
                </c:pt>
              </c:numCache>
            </c:numRef>
          </c:val>
        </c:ser>
        <c:ser>
          <c:idx val="1"/>
          <c:order val="1"/>
          <c:tx>
            <c:strRef>
              <c:f>'1-⑧水洗化率'!$A$48:$B$48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'1-⑧水洗化率'!$C$48:$G$48</c:f>
              <c:numCache>
                <c:formatCode>#,##0_);[Red]\(#,##0\)</c:formatCode>
                <c:ptCount val="5"/>
                <c:pt idx="0">
                  <c:v>2811</c:v>
                </c:pt>
                <c:pt idx="1">
                  <c:v>3069</c:v>
                </c:pt>
                <c:pt idx="2">
                  <c:v>3235</c:v>
                </c:pt>
                <c:pt idx="3">
                  <c:v>3213</c:v>
                </c:pt>
                <c:pt idx="4">
                  <c:v>3179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025728"/>
        <c:axId val="190027648"/>
      </c:barChart>
      <c:lineChart>
        <c:grouping val="standard"/>
        <c:varyColors val="0"/>
        <c:ser>
          <c:idx val="2"/>
          <c:order val="2"/>
          <c:tx>
            <c:strRef>
              <c:f>'1-⑧水洗化率'!$A$49:$B$49</c:f>
              <c:strCache>
                <c:ptCount val="1"/>
                <c:pt idx="0">
                  <c:v>水洗化率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'1-⑧水洗化率'!$C$49:$G$49</c:f>
              <c:numCache>
                <c:formatCode>#,##0.00_);[Red]\(#,##0.00\)</c:formatCode>
                <c:ptCount val="5"/>
                <c:pt idx="0">
                  <c:v>40.483813589469939</c:v>
                </c:pt>
                <c:pt idx="1">
                  <c:v>41.805148256761157</c:v>
                </c:pt>
                <c:pt idx="2">
                  <c:v>43.771251931993817</c:v>
                </c:pt>
                <c:pt idx="3">
                  <c:v>47.961406784936194</c:v>
                </c:pt>
                <c:pt idx="4">
                  <c:v>51.368354828562445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'1-⑧水洗化率'!$A$50:$B$50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'1-⑧水洗化率'!$C$50:$G$50</c:f>
              <c:numCache>
                <c:formatCode>#,##0.00_);[Red]\(#,##0.00\)</c:formatCode>
                <c:ptCount val="5"/>
                <c:pt idx="0">
                  <c:v>71.62</c:v>
                </c:pt>
                <c:pt idx="1">
                  <c:v>71.239999999999995</c:v>
                </c:pt>
                <c:pt idx="2">
                  <c:v>71.069999999999993</c:v>
                </c:pt>
                <c:pt idx="3">
                  <c:v>70.14</c:v>
                </c:pt>
                <c:pt idx="4">
                  <c:v>68.83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035456"/>
        <c:axId val="190033920"/>
      </c:lineChart>
      <c:catAx>
        <c:axId val="1900257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90027648"/>
        <c:crosses val="autoZero"/>
        <c:auto val="1"/>
        <c:lblAlgn val="ctr"/>
        <c:lblOffset val="100"/>
        <c:noMultiLvlLbl val="0"/>
      </c:catAx>
      <c:valAx>
        <c:axId val="190027648"/>
        <c:scaling>
          <c:orientation val="minMax"/>
          <c:max val="4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15669522100243297"/>
              <c:y val="6.43995782578459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0025728"/>
        <c:crosses val="autoZero"/>
        <c:crossBetween val="between"/>
        <c:majorUnit val="1500"/>
      </c:valAx>
      <c:valAx>
        <c:axId val="190033920"/>
        <c:scaling>
          <c:orientation val="minMax"/>
          <c:max val="75"/>
          <c:min val="3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90035456"/>
        <c:crosses val="max"/>
        <c:crossBetween val="between"/>
        <c:majorUnit val="15"/>
      </c:valAx>
      <c:catAx>
        <c:axId val="190035456"/>
        <c:scaling>
          <c:orientation val="minMax"/>
        </c:scaling>
        <c:delete val="1"/>
        <c:axPos val="b"/>
        <c:majorTickMark val="out"/>
        <c:minorTickMark val="none"/>
        <c:tickLblPos val="nextTo"/>
        <c:crossAx val="19003392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経費回収率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'1-⑤経費回収率'!$A$47:$B$47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'1-⑤経費回収率'!$C$47:$G$47</c:f>
              <c:numCache>
                <c:formatCode>#,##0_);[Red]\(#,##0\)</c:formatCode>
                <c:ptCount val="5"/>
                <c:pt idx="0">
                  <c:v>19055</c:v>
                </c:pt>
                <c:pt idx="1">
                  <c:v>21938</c:v>
                </c:pt>
                <c:pt idx="2">
                  <c:v>23704</c:v>
                </c:pt>
                <c:pt idx="3">
                  <c:v>25332</c:v>
                </c:pt>
                <c:pt idx="4">
                  <c:v>27599</c:v>
                </c:pt>
              </c:numCache>
            </c:numRef>
          </c:val>
        </c:ser>
        <c:ser>
          <c:idx val="1"/>
          <c:order val="1"/>
          <c:tx>
            <c:strRef>
              <c:f>'1-⑤経費回収率'!$A$48:$B$48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'1-⑤経費回収率'!$C$48:$G$48</c:f>
              <c:numCache>
                <c:formatCode>#,##0_);[Red]\(#,##0\)</c:formatCode>
                <c:ptCount val="5"/>
                <c:pt idx="0">
                  <c:v>68681</c:v>
                </c:pt>
                <c:pt idx="1">
                  <c:v>81531.200000000012</c:v>
                </c:pt>
                <c:pt idx="2">
                  <c:v>97209.8</c:v>
                </c:pt>
                <c:pt idx="3">
                  <c:v>103272.4</c:v>
                </c:pt>
                <c:pt idx="4">
                  <c:v>107553.20000000001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073472"/>
        <c:axId val="190079744"/>
      </c:barChart>
      <c:lineChart>
        <c:grouping val="standard"/>
        <c:varyColors val="0"/>
        <c:ser>
          <c:idx val="2"/>
          <c:order val="2"/>
          <c:tx>
            <c:strRef>
              <c:f>'1-⑤経費回収率'!$A$52:$B$52</c:f>
              <c:strCache>
                <c:ptCount val="1"/>
                <c:pt idx="0">
                  <c:v>経費回収率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'1-⑤経費回収率'!$C$52:$G$52</c:f>
              <c:numCache>
                <c:formatCode>#,##0.00_);[Red]\(#,##0.00\)</c:formatCode>
                <c:ptCount val="5"/>
                <c:pt idx="0">
                  <c:v>27.744208733128524</c:v>
                </c:pt>
                <c:pt idx="1">
                  <c:v>26.907490629354157</c:v>
                </c:pt>
                <c:pt idx="2">
                  <c:v>24.384372769000656</c:v>
                </c:pt>
                <c:pt idx="3">
                  <c:v>24.529303085819638</c:v>
                </c:pt>
                <c:pt idx="4">
                  <c:v>25.660789265219442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'1-⑤経費回収率'!$A$53:$B$53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'1-⑤経費回収率'!$C$53:$G$53</c:f>
              <c:numCache>
                <c:formatCode>#,##0.00_);[Red]\(#,##0.00\)</c:formatCode>
                <c:ptCount val="5"/>
                <c:pt idx="0">
                  <c:v>52.89</c:v>
                </c:pt>
                <c:pt idx="1">
                  <c:v>51.73</c:v>
                </c:pt>
                <c:pt idx="2">
                  <c:v>53.01</c:v>
                </c:pt>
                <c:pt idx="3">
                  <c:v>50.54</c:v>
                </c:pt>
                <c:pt idx="4">
                  <c:v>49.22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095744"/>
        <c:axId val="190081664"/>
      </c:lineChart>
      <c:catAx>
        <c:axId val="1900734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90079744"/>
        <c:crosses val="autoZero"/>
        <c:auto val="1"/>
        <c:lblAlgn val="ctr"/>
        <c:lblOffset val="100"/>
        <c:noMultiLvlLbl val="0"/>
      </c:catAx>
      <c:valAx>
        <c:axId val="190079744"/>
        <c:scaling>
          <c:orientation val="minMax"/>
          <c:max val="12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7.8262012671059741E-2"/>
              <c:y val="5.846038732908943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0073472"/>
        <c:crosses val="autoZero"/>
        <c:crossBetween val="between"/>
        <c:majorUnit val="30000"/>
      </c:valAx>
      <c:valAx>
        <c:axId val="190081664"/>
        <c:scaling>
          <c:orientation val="minMax"/>
          <c:max val="60"/>
          <c:min val="2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90095744"/>
        <c:crosses val="max"/>
        <c:crossBetween val="between"/>
        <c:majorUnit val="10"/>
      </c:valAx>
      <c:catAx>
        <c:axId val="190095744"/>
        <c:scaling>
          <c:orientation val="minMax"/>
        </c:scaling>
        <c:delete val="1"/>
        <c:axPos val="b"/>
        <c:majorTickMark val="out"/>
        <c:minorTickMark val="none"/>
        <c:tickLblPos val="nextTo"/>
        <c:crossAx val="19008166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総費用＋地方債償還金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'1-①収益的収支比率'!$A$54:$B$54</c:f>
              <c:strCache>
                <c:ptCount val="1"/>
                <c:pt idx="0">
                  <c:v>地方債償還金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'1-①収益的収支比率'!$C$54:$G$54</c:f>
              <c:numCache>
                <c:formatCode>#,##0_);[Red]\(#,##0\)</c:formatCode>
                <c:ptCount val="5"/>
                <c:pt idx="0">
                  <c:v>58035</c:v>
                </c:pt>
                <c:pt idx="1">
                  <c:v>86273</c:v>
                </c:pt>
                <c:pt idx="2">
                  <c:v>109022</c:v>
                </c:pt>
                <c:pt idx="3">
                  <c:v>126821</c:v>
                </c:pt>
                <c:pt idx="4">
                  <c:v>142323</c:v>
                </c:pt>
              </c:numCache>
            </c:numRef>
          </c:val>
        </c:ser>
        <c:ser>
          <c:idx val="3"/>
          <c:order val="1"/>
          <c:tx>
            <c:strRef>
              <c:f>'1-①収益的収支比率'!$A$53:$B$53</c:f>
              <c:strCache>
                <c:ptCount val="1"/>
                <c:pt idx="0">
                  <c:v>営業外費用</c:v>
                </c:pt>
              </c:strCache>
            </c:strRef>
          </c:tx>
          <c:invertIfNegative val="0"/>
          <c:val>
            <c:numRef>
              <c:f>'1-①収益的収支比率'!$C$53:$G$53</c:f>
              <c:numCache>
                <c:formatCode>#,##0_);[Red]\(#,##0\)</c:formatCode>
                <c:ptCount val="5"/>
                <c:pt idx="0">
                  <c:v>32769</c:v>
                </c:pt>
                <c:pt idx="1">
                  <c:v>33165</c:v>
                </c:pt>
                <c:pt idx="2">
                  <c:v>33031</c:v>
                </c:pt>
                <c:pt idx="3">
                  <c:v>32896</c:v>
                </c:pt>
                <c:pt idx="4">
                  <c:v>32334</c:v>
                </c:pt>
              </c:numCache>
            </c:numRef>
          </c:val>
        </c:ser>
        <c:ser>
          <c:idx val="0"/>
          <c:order val="2"/>
          <c:tx>
            <c:strRef>
              <c:f>'1-①収益的収支比率'!$A$52:$B$52</c:f>
              <c:strCache>
                <c:ptCount val="1"/>
                <c:pt idx="0">
                  <c:v>営業費用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'1-①収益的収支比率'!$C$52:$G$52</c:f>
              <c:numCache>
                <c:formatCode>#,##0_);[Red]\(#,##0\)</c:formatCode>
                <c:ptCount val="5"/>
                <c:pt idx="0">
                  <c:v>45467</c:v>
                </c:pt>
                <c:pt idx="1">
                  <c:v>47022</c:v>
                </c:pt>
                <c:pt idx="2">
                  <c:v>53601</c:v>
                </c:pt>
                <c:pt idx="3">
                  <c:v>52544</c:v>
                </c:pt>
                <c:pt idx="4">
                  <c:v>50624</c:v>
                </c:pt>
              </c:numCache>
            </c:numRef>
          </c:val>
        </c:ser>
        <c:ser>
          <c:idx val="2"/>
          <c:order val="3"/>
          <c:tx>
            <c:strRef>
              <c:f>'1-①収益的収支比率'!$A$50:$B$50</c:f>
              <c:strCache>
                <c:ptCount val="1"/>
                <c:pt idx="0">
                  <c:v>総費用+償還金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'1-①収益的収支比率'!$C$50:$G$50</c:f>
              <c:numCache>
                <c:formatCode>#,##0_);[Red]\(#,##0\)</c:formatCode>
                <c:ptCount val="5"/>
                <c:pt idx="0">
                  <c:v>136271</c:v>
                </c:pt>
                <c:pt idx="1">
                  <c:v>166460</c:v>
                </c:pt>
                <c:pt idx="2">
                  <c:v>195654</c:v>
                </c:pt>
                <c:pt idx="3">
                  <c:v>212261</c:v>
                </c:pt>
                <c:pt idx="4">
                  <c:v>225281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538624"/>
        <c:axId val="184540160"/>
      </c:barChart>
      <c:catAx>
        <c:axId val="1845386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84540160"/>
        <c:crosses val="autoZero"/>
        <c:auto val="1"/>
        <c:lblAlgn val="ctr"/>
        <c:lblOffset val="100"/>
        <c:noMultiLvlLbl val="0"/>
      </c:catAx>
      <c:valAx>
        <c:axId val="184540160"/>
        <c:scaling>
          <c:orientation val="minMax"/>
          <c:max val="3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7.5950613125231006E-2"/>
              <c:y val="8.138031418639041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84538624"/>
        <c:crosses val="autoZero"/>
        <c:crossBetween val="between"/>
        <c:majorUnit val="5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水洗化率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'1-⑧水洗化率'!$A$47:$B$47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'1-⑧水洗化率'!$C$47:$G$47</c:f>
              <c:numCache>
                <c:formatCode>#,##0_);[Red]\(#,##0\)</c:formatCode>
                <c:ptCount val="5"/>
                <c:pt idx="0">
                  <c:v>1138</c:v>
                </c:pt>
                <c:pt idx="1">
                  <c:v>1283</c:v>
                </c:pt>
                <c:pt idx="2">
                  <c:v>1416</c:v>
                </c:pt>
                <c:pt idx="3">
                  <c:v>1541</c:v>
                </c:pt>
                <c:pt idx="4">
                  <c:v>1633</c:v>
                </c:pt>
              </c:numCache>
            </c:numRef>
          </c:val>
        </c:ser>
        <c:ser>
          <c:idx val="1"/>
          <c:order val="1"/>
          <c:tx>
            <c:strRef>
              <c:f>'1-⑧水洗化率'!$A$48:$B$48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'1-⑧水洗化率'!$C$48:$G$48</c:f>
              <c:numCache>
                <c:formatCode>#,##0_);[Red]\(#,##0\)</c:formatCode>
                <c:ptCount val="5"/>
                <c:pt idx="0">
                  <c:v>2811</c:v>
                </c:pt>
                <c:pt idx="1">
                  <c:v>3069</c:v>
                </c:pt>
                <c:pt idx="2">
                  <c:v>3235</c:v>
                </c:pt>
                <c:pt idx="3">
                  <c:v>3213</c:v>
                </c:pt>
                <c:pt idx="4">
                  <c:v>3179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129280"/>
        <c:axId val="190131200"/>
      </c:barChart>
      <c:lineChart>
        <c:grouping val="standard"/>
        <c:varyColors val="0"/>
        <c:ser>
          <c:idx val="2"/>
          <c:order val="2"/>
          <c:tx>
            <c:strRef>
              <c:f>'1-⑧水洗化率'!$A$49:$B$49</c:f>
              <c:strCache>
                <c:ptCount val="1"/>
                <c:pt idx="0">
                  <c:v>水洗化率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'1-⑧水洗化率'!$C$49:$G$49</c:f>
              <c:numCache>
                <c:formatCode>#,##0.00_);[Red]\(#,##0.00\)</c:formatCode>
                <c:ptCount val="5"/>
                <c:pt idx="0">
                  <c:v>40.483813589469939</c:v>
                </c:pt>
                <c:pt idx="1">
                  <c:v>41.805148256761157</c:v>
                </c:pt>
                <c:pt idx="2">
                  <c:v>43.771251931993817</c:v>
                </c:pt>
                <c:pt idx="3">
                  <c:v>47.961406784936194</c:v>
                </c:pt>
                <c:pt idx="4">
                  <c:v>51.368354828562445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'1-⑧水洗化率'!$A$50:$B$50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'1-⑧水洗化率'!$C$46:$G$46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'1-⑧水洗化率'!$C$50:$G$50</c:f>
              <c:numCache>
                <c:formatCode>#,##0.00_);[Red]\(#,##0.00\)</c:formatCode>
                <c:ptCount val="5"/>
                <c:pt idx="0">
                  <c:v>71.62</c:v>
                </c:pt>
                <c:pt idx="1">
                  <c:v>71.239999999999995</c:v>
                </c:pt>
                <c:pt idx="2">
                  <c:v>71.069999999999993</c:v>
                </c:pt>
                <c:pt idx="3">
                  <c:v>70.14</c:v>
                </c:pt>
                <c:pt idx="4">
                  <c:v>68.83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143104"/>
        <c:axId val="190141568"/>
      </c:lineChart>
      <c:catAx>
        <c:axId val="1901292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90131200"/>
        <c:crosses val="autoZero"/>
        <c:auto val="1"/>
        <c:lblAlgn val="ctr"/>
        <c:lblOffset val="100"/>
        <c:noMultiLvlLbl val="0"/>
      </c:catAx>
      <c:valAx>
        <c:axId val="190131200"/>
        <c:scaling>
          <c:orientation val="minMax"/>
          <c:max val="4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20011410256410256"/>
              <c:y val="6.43994444444444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0129280"/>
        <c:crosses val="autoZero"/>
        <c:crossBetween val="between"/>
        <c:majorUnit val="1500"/>
      </c:valAx>
      <c:valAx>
        <c:axId val="190141568"/>
        <c:scaling>
          <c:orientation val="minMax"/>
          <c:max val="75"/>
          <c:min val="3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90143104"/>
        <c:crosses val="max"/>
        <c:crossBetween val="between"/>
        <c:majorUnit val="15"/>
      </c:valAx>
      <c:catAx>
        <c:axId val="190143104"/>
        <c:scaling>
          <c:orientation val="minMax"/>
        </c:scaling>
        <c:delete val="1"/>
        <c:axPos val="b"/>
        <c:majorTickMark val="out"/>
        <c:minorTickMark val="none"/>
        <c:tickLblPos val="nextTo"/>
        <c:crossAx val="19014156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'1-⑦施設利用率'!$A$47:$B$47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'1-⑦施設利用率'!$C$47:$G$47</c:f>
              <c:numCache>
                <c:formatCode>#,##0_);[Red]\(#,##0\)</c:formatCode>
                <c:ptCount val="5"/>
                <c:pt idx="0">
                  <c:v>283</c:v>
                </c:pt>
                <c:pt idx="1">
                  <c:v>319</c:v>
                </c:pt>
                <c:pt idx="2">
                  <c:v>372</c:v>
                </c:pt>
                <c:pt idx="3">
                  <c:v>401</c:v>
                </c:pt>
                <c:pt idx="4">
                  <c:v>393</c:v>
                </c:pt>
              </c:numCache>
            </c:numRef>
          </c:val>
        </c:ser>
        <c:ser>
          <c:idx val="1"/>
          <c:order val="1"/>
          <c:tx>
            <c:strRef>
              <c:f>'1-⑦施設利用率'!$A$48:$B$48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'1-⑦施設利用率'!$C$48:$G$48</c:f>
              <c:numCache>
                <c:formatCode>#,##0_);[Red]\(#,##0\)</c:formatCode>
                <c:ptCount val="5"/>
                <c:pt idx="0">
                  <c:v>1070</c:v>
                </c:pt>
                <c:pt idx="1">
                  <c:v>1070</c:v>
                </c:pt>
                <c:pt idx="2">
                  <c:v>1070</c:v>
                </c:pt>
                <c:pt idx="3">
                  <c:v>1070</c:v>
                </c:pt>
                <c:pt idx="4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258560"/>
        <c:axId val="190260736"/>
      </c:barChart>
      <c:lineChart>
        <c:grouping val="standard"/>
        <c:varyColors val="0"/>
        <c:ser>
          <c:idx val="2"/>
          <c:order val="2"/>
          <c:tx>
            <c:strRef>
              <c:f>'1-⑦施設利用率'!$A$49:$B$49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'1-⑦施設利用率'!$C$49:$G$49</c:f>
              <c:numCache>
                <c:formatCode>#,##0.00_);[Red]\(#,##0.00\)</c:formatCode>
                <c:ptCount val="5"/>
                <c:pt idx="0">
                  <c:v>26.448598130841123</c:v>
                </c:pt>
                <c:pt idx="1">
                  <c:v>29.813084112149536</c:v>
                </c:pt>
                <c:pt idx="2">
                  <c:v>34.766355140186917</c:v>
                </c:pt>
                <c:pt idx="3">
                  <c:v>37.476635514018689</c:v>
                </c:pt>
                <c:pt idx="4">
                  <c:v>36.728971962616825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'1-⑦施設利用率'!$A$50:$B$50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'1-⑦施設利用率'!$C$50:$G$50</c:f>
              <c:numCache>
                <c:formatCode>#,##0.00_);[Red]\(#,##0.00\)</c:formatCode>
                <c:ptCount val="5"/>
                <c:pt idx="0">
                  <c:v>36.799999999999997</c:v>
                </c:pt>
                <c:pt idx="1">
                  <c:v>36.67</c:v>
                </c:pt>
                <c:pt idx="2">
                  <c:v>36.200000000000003</c:v>
                </c:pt>
                <c:pt idx="3">
                  <c:v>34.74</c:v>
                </c:pt>
                <c:pt idx="4">
                  <c:v>36.65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268544"/>
        <c:axId val="190262656"/>
      </c:lineChart>
      <c:catAx>
        <c:axId val="190258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90260736"/>
        <c:crosses val="autoZero"/>
        <c:auto val="1"/>
        <c:lblAlgn val="ctr"/>
        <c:lblOffset val="100"/>
        <c:noMultiLvlLbl val="0"/>
      </c:catAx>
      <c:valAx>
        <c:axId val="190260736"/>
        <c:scaling>
          <c:orientation val="minMax"/>
          <c:max val="12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0.18940534188034189"/>
              <c:y val="6.43994444444444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0258560"/>
        <c:crosses val="autoZero"/>
        <c:crossBetween val="between"/>
        <c:majorUnit val="200"/>
      </c:valAx>
      <c:valAx>
        <c:axId val="190262656"/>
        <c:scaling>
          <c:orientation val="minMax"/>
          <c:max val="45"/>
          <c:min val="2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90268544"/>
        <c:crosses val="max"/>
        <c:crossBetween val="between"/>
        <c:majorUnit val="10"/>
      </c:valAx>
      <c:catAx>
        <c:axId val="190268544"/>
        <c:scaling>
          <c:orientation val="minMax"/>
        </c:scaling>
        <c:delete val="1"/>
        <c:axPos val="b"/>
        <c:majorTickMark val="out"/>
        <c:minorTickMark val="none"/>
        <c:tickLblPos val="nextTo"/>
        <c:crossAx val="19026265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汚水処理原価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'1-⑥汚水処理原価'!$A$47:$B$47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'1-⑥汚水処理原価'!$C$47:$G$47</c:f>
              <c:numCache>
                <c:formatCode>#,##0_);[Red]\(#,##0\)</c:formatCode>
                <c:ptCount val="5"/>
                <c:pt idx="0">
                  <c:v>68681</c:v>
                </c:pt>
                <c:pt idx="1">
                  <c:v>81531.200000000012</c:v>
                </c:pt>
                <c:pt idx="2">
                  <c:v>97209.8</c:v>
                </c:pt>
                <c:pt idx="3">
                  <c:v>103272.4</c:v>
                </c:pt>
                <c:pt idx="4">
                  <c:v>107553.20000000001</c:v>
                </c:pt>
              </c:numCache>
            </c:numRef>
          </c:val>
        </c:ser>
        <c:ser>
          <c:idx val="1"/>
          <c:order val="1"/>
          <c:tx>
            <c:strRef>
              <c:f>'1-⑥汚水処理原価'!$A$51:$B$51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'1-⑥汚水処理原価'!$C$51:$G$51</c:f>
              <c:numCache>
                <c:formatCode>#,##0_);[Red]\(#,##0\)</c:formatCode>
                <c:ptCount val="5"/>
                <c:pt idx="0">
                  <c:v>100999</c:v>
                </c:pt>
                <c:pt idx="1">
                  <c:v>114500</c:v>
                </c:pt>
                <c:pt idx="2">
                  <c:v>135949</c:v>
                </c:pt>
                <c:pt idx="3">
                  <c:v>138606</c:v>
                </c:pt>
                <c:pt idx="4">
                  <c:v>147370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297984"/>
        <c:axId val="190320640"/>
      </c:barChart>
      <c:lineChart>
        <c:grouping val="standard"/>
        <c:varyColors val="0"/>
        <c:ser>
          <c:idx val="2"/>
          <c:order val="2"/>
          <c:tx>
            <c:strRef>
              <c:f>'1-⑥汚水処理原価'!$A$52:$B$52</c:f>
              <c:strCache>
                <c:ptCount val="1"/>
                <c:pt idx="0">
                  <c:v>汚水処理原価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'1-⑥汚水処理原価'!$C$52:$G$52</c:f>
              <c:numCache>
                <c:formatCode>0.00_ </c:formatCode>
                <c:ptCount val="5"/>
                <c:pt idx="0">
                  <c:v>680.01663382805771</c:v>
                </c:pt>
                <c:pt idx="1">
                  <c:v>712.06288209606998</c:v>
                </c:pt>
                <c:pt idx="2">
                  <c:v>715.04608345776728</c:v>
                </c:pt>
                <c:pt idx="3">
                  <c:v>745.07885661515377</c:v>
                </c:pt>
                <c:pt idx="4">
                  <c:v>729.81746624143318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'1-⑥汚水処理原価'!$A$53:$B$53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'1-⑥汚水処理原価'!$C$46:$G$46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'1-⑥汚水処理原価'!$C$53:$G$53</c:f>
              <c:numCache>
                <c:formatCode>#,##0.00_);[Red]\(#,##0.00\)</c:formatCode>
                <c:ptCount val="5"/>
                <c:pt idx="0">
                  <c:v>300.52</c:v>
                </c:pt>
                <c:pt idx="1">
                  <c:v>310.47000000000003</c:v>
                </c:pt>
                <c:pt idx="2">
                  <c:v>299.39</c:v>
                </c:pt>
                <c:pt idx="3">
                  <c:v>320.36</c:v>
                </c:pt>
                <c:pt idx="4">
                  <c:v>332.02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324096"/>
        <c:axId val="190322560"/>
      </c:lineChart>
      <c:catAx>
        <c:axId val="190297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90320640"/>
        <c:crosses val="autoZero"/>
        <c:auto val="1"/>
        <c:lblAlgn val="ctr"/>
        <c:lblOffset val="100"/>
        <c:noMultiLvlLbl val="0"/>
      </c:catAx>
      <c:valAx>
        <c:axId val="190320640"/>
        <c:scaling>
          <c:orientation val="minMax"/>
          <c:max val="1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㎥）</a:t>
                </a:r>
              </a:p>
            </c:rich>
          </c:tx>
          <c:layout>
            <c:manualLayout>
              <c:xMode val="edge"/>
              <c:yMode val="edge"/>
              <c:x val="0.10504871794871795"/>
              <c:y val="5.549083333333333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0297984"/>
        <c:crosses val="autoZero"/>
        <c:crossBetween val="between"/>
        <c:majorUnit val="30000"/>
      </c:valAx>
      <c:valAx>
        <c:axId val="190322560"/>
        <c:scaling>
          <c:orientation val="minMax"/>
          <c:max val="950"/>
          <c:min val="200"/>
        </c:scaling>
        <c:delete val="0"/>
        <c:axPos val="r"/>
        <c:numFmt formatCode="0.00_ " sourceLinked="1"/>
        <c:majorTickMark val="out"/>
        <c:minorTickMark val="none"/>
        <c:tickLblPos val="nextTo"/>
        <c:crossAx val="190324096"/>
        <c:crosses val="max"/>
        <c:crossBetween val="between"/>
        <c:majorUnit val="150"/>
      </c:valAx>
      <c:catAx>
        <c:axId val="190324096"/>
        <c:scaling>
          <c:orientation val="minMax"/>
        </c:scaling>
        <c:delete val="1"/>
        <c:axPos val="b"/>
        <c:majorTickMark val="out"/>
        <c:minorTickMark val="none"/>
        <c:tickLblPos val="nextTo"/>
        <c:crossAx val="19032256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企業債残高対事業規模比率</a:t>
            </a:r>
          </a:p>
        </c:rich>
      </c:tx>
      <c:layout>
        <c:manualLayout>
          <c:xMode val="edge"/>
          <c:yMode val="edge"/>
          <c:x val="0.24027716049382716"/>
          <c:y val="2.4279361777784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061728395061726"/>
          <c:y val="0.22036429420796572"/>
          <c:w val="0.53035041152263374"/>
          <c:h val="0.479351891250307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'1-④企業債残高対事業規模比率'!$A$47:$B$47</c:f>
              <c:strCache>
                <c:ptCount val="1"/>
                <c:pt idx="0">
                  <c:v>地方債－一般会計負担</c:v>
                </c:pt>
              </c:strCache>
            </c:strRef>
          </c:tx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'1-④企業債残高対事業規模比率'!$C$47:$G$47</c:f>
              <c:numCache>
                <c:formatCode>#,##0_);[Red]\(#,##0\)</c:formatCode>
                <c:ptCount val="5"/>
                <c:pt idx="0">
                  <c:v>514533</c:v>
                </c:pt>
                <c:pt idx="1">
                  <c:v>592194</c:v>
                </c:pt>
                <c:pt idx="2">
                  <c:v>646633</c:v>
                </c:pt>
                <c:pt idx="3">
                  <c:v>685024</c:v>
                </c:pt>
                <c:pt idx="4">
                  <c:v>747610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'1-④企業債残高対事業規模比率'!$A$50:$B$50</c:f>
              <c:strCache>
                <c:ptCount val="1"/>
                <c:pt idx="0">
                  <c:v>収益－工事収益－雨水</c:v>
                </c:pt>
              </c:strCache>
            </c:strRef>
          </c:tx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'1-④企業債残高対事業規模比率'!$C$50:$G$50</c:f>
              <c:numCache>
                <c:formatCode>#,##0_);[Red]\(#,##0\)</c:formatCode>
                <c:ptCount val="5"/>
                <c:pt idx="0">
                  <c:v>19055</c:v>
                </c:pt>
                <c:pt idx="1">
                  <c:v>21938</c:v>
                </c:pt>
                <c:pt idx="2">
                  <c:v>23668</c:v>
                </c:pt>
                <c:pt idx="3">
                  <c:v>25291</c:v>
                </c:pt>
                <c:pt idx="4">
                  <c:v>27416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345600"/>
        <c:axId val="190347520"/>
      </c:barChart>
      <c:lineChart>
        <c:grouping val="standard"/>
        <c:varyColors val="0"/>
        <c:ser>
          <c:idx val="2"/>
          <c:order val="2"/>
          <c:tx>
            <c:strRef>
              <c:f>'1-④企業債残高対事業規模比率'!$A$54:$B$54</c:f>
              <c:strCache>
                <c:ptCount val="1"/>
                <c:pt idx="0">
                  <c:v>企業債残対事業規模比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'1-④企業債残高対事業規模比率'!$C$54:$G$54</c:f>
              <c:numCache>
                <c:formatCode>#,##0.00_);[Red]\(#,##0.00\)</c:formatCode>
                <c:ptCount val="5"/>
                <c:pt idx="0">
                  <c:v>2700.2519023878244</c:v>
                </c:pt>
                <c:pt idx="1">
                  <c:v>2699.3983043121525</c:v>
                </c:pt>
                <c:pt idx="2">
                  <c:v>2732.0981916511746</c:v>
                </c:pt>
                <c:pt idx="3">
                  <c:v>2708.5682653908507</c:v>
                </c:pt>
                <c:pt idx="4">
                  <c:v>2726.9112926758098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'1-④企業債残高対事業規模比率'!$A$55:$B$55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'1-④企業債残高対事業規模比率'!$C$55:$G$55</c:f>
              <c:numCache>
                <c:formatCode>#,##0.00_);[Red]\(#,##0.00\)</c:formatCode>
                <c:ptCount val="5"/>
                <c:pt idx="0">
                  <c:v>1835.56</c:v>
                </c:pt>
                <c:pt idx="1">
                  <c:v>1716.82</c:v>
                </c:pt>
                <c:pt idx="2">
                  <c:v>1554.05</c:v>
                </c:pt>
                <c:pt idx="3">
                  <c:v>1671.86</c:v>
                </c:pt>
                <c:pt idx="4">
                  <c:v>1673.47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363520"/>
        <c:axId val="190361984"/>
      </c:lineChart>
      <c:catAx>
        <c:axId val="1903456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90347520"/>
        <c:crosses val="autoZero"/>
        <c:auto val="1"/>
        <c:lblAlgn val="ctr"/>
        <c:lblOffset val="100"/>
        <c:noMultiLvlLbl val="0"/>
      </c:catAx>
      <c:valAx>
        <c:axId val="190347520"/>
        <c:scaling>
          <c:orientation val="minMax"/>
          <c:max val="80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0.14180082304526748"/>
              <c:y val="0.14311058771349588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0345600"/>
        <c:crosses val="autoZero"/>
        <c:crossBetween val="between"/>
        <c:majorUnit val="200000"/>
      </c:valAx>
      <c:valAx>
        <c:axId val="190361984"/>
        <c:scaling>
          <c:orientation val="minMax"/>
          <c:max val="3500"/>
          <c:min val="100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90363520"/>
        <c:crosses val="max"/>
        <c:crossBetween val="between"/>
        <c:majorUnit val="1250"/>
      </c:valAx>
      <c:catAx>
        <c:axId val="190363520"/>
        <c:scaling>
          <c:orientation val="minMax"/>
        </c:scaling>
        <c:delete val="1"/>
        <c:axPos val="b"/>
        <c:majorTickMark val="out"/>
        <c:minorTickMark val="none"/>
        <c:tickLblPos val="nextTo"/>
        <c:crossAx val="19036198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収益的収支比率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'1-①収益的収支比率'!$A$47:$B$47</c:f>
              <c:strCache>
                <c:ptCount val="1"/>
                <c:pt idx="0">
                  <c:v>総収益</c:v>
                </c:pt>
              </c:strCache>
            </c:strRef>
          </c:tx>
          <c:invertIfNegative val="0"/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'1-①収益的収支比率'!$C$47:$G$47</c:f>
              <c:numCache>
                <c:formatCode>#,##0_);[Red]\(#,##0\)</c:formatCode>
                <c:ptCount val="5"/>
                <c:pt idx="0">
                  <c:v>113057</c:v>
                </c:pt>
                <c:pt idx="1">
                  <c:v>131951</c:v>
                </c:pt>
                <c:pt idx="2">
                  <c:v>152045</c:v>
                </c:pt>
                <c:pt idx="3">
                  <c:v>161533</c:v>
                </c:pt>
                <c:pt idx="4">
                  <c:v>168352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'1-①収益的収支比率'!$A$50:$B$50</c:f>
              <c:strCache>
                <c:ptCount val="1"/>
                <c:pt idx="0">
                  <c:v>総費用+償還金</c:v>
                </c:pt>
              </c:strCache>
            </c:strRef>
          </c:tx>
          <c:invertIfNegative val="0"/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'1-①収益的収支比率'!$C$50:$G$50</c:f>
              <c:numCache>
                <c:formatCode>#,##0_);[Red]\(#,##0\)</c:formatCode>
                <c:ptCount val="5"/>
                <c:pt idx="0">
                  <c:v>136271</c:v>
                </c:pt>
                <c:pt idx="1">
                  <c:v>166460</c:v>
                </c:pt>
                <c:pt idx="2">
                  <c:v>195654</c:v>
                </c:pt>
                <c:pt idx="3">
                  <c:v>212261</c:v>
                </c:pt>
                <c:pt idx="4">
                  <c:v>225281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482304"/>
        <c:axId val="190488576"/>
      </c:barChart>
      <c:lineChart>
        <c:grouping val="standard"/>
        <c:varyColors val="0"/>
        <c:ser>
          <c:idx val="2"/>
          <c:order val="2"/>
          <c:tx>
            <c:strRef>
              <c:f>'1-①収益的収支比率'!$A$55:$B$55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'1-①収益的収支比率'!$C$55:$G$55</c:f>
              <c:numCache>
                <c:formatCode>#,##0.00_);[Red]\(#,##0.00\)</c:formatCode>
                <c:ptCount val="5"/>
                <c:pt idx="0">
                  <c:v>82.964827439440526</c:v>
                </c:pt>
                <c:pt idx="1">
                  <c:v>79.268893427850543</c:v>
                </c:pt>
                <c:pt idx="2">
                  <c:v>77.711163584695427</c:v>
                </c:pt>
                <c:pt idx="3">
                  <c:v>76.101120789970835</c:v>
                </c:pt>
                <c:pt idx="4">
                  <c:v>74.729781916806132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492032"/>
        <c:axId val="190490496"/>
      </c:lineChart>
      <c:catAx>
        <c:axId val="190482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90488576"/>
        <c:crosses val="autoZero"/>
        <c:auto val="1"/>
        <c:lblAlgn val="ctr"/>
        <c:lblOffset val="100"/>
        <c:noMultiLvlLbl val="0"/>
      </c:catAx>
      <c:valAx>
        <c:axId val="190488576"/>
        <c:scaling>
          <c:orientation val="minMax"/>
          <c:max val="250000"/>
          <c:min val="5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3052200854700854"/>
              <c:y val="6.439953762224866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0482304"/>
        <c:crosses val="autoZero"/>
        <c:crossBetween val="between"/>
        <c:majorUnit val="50000"/>
      </c:valAx>
      <c:valAx>
        <c:axId val="190490496"/>
        <c:scaling>
          <c:orientation val="minMax"/>
          <c:max val="90"/>
          <c:min val="7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90492032"/>
        <c:crosses val="max"/>
        <c:crossBetween val="between"/>
        <c:majorUnit val="5"/>
      </c:valAx>
      <c:catAx>
        <c:axId val="190492032"/>
        <c:scaling>
          <c:orientation val="minMax"/>
        </c:scaling>
        <c:delete val="1"/>
        <c:axPos val="b"/>
        <c:majorTickMark val="out"/>
        <c:minorTickMark val="none"/>
        <c:tickLblPos val="nextTo"/>
        <c:crossAx val="19049049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収益的収支比率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'1-①収益的収支比率'!$A$47:$B$47</c:f>
              <c:strCache>
                <c:ptCount val="1"/>
                <c:pt idx="0">
                  <c:v>総収益</c:v>
                </c:pt>
              </c:strCache>
            </c:strRef>
          </c:tx>
          <c:invertIfNegative val="0"/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'1-①収益的収支比率'!$C$47:$G$47</c:f>
              <c:numCache>
                <c:formatCode>#,##0_);[Red]\(#,##0\)</c:formatCode>
                <c:ptCount val="5"/>
                <c:pt idx="0">
                  <c:v>113057</c:v>
                </c:pt>
                <c:pt idx="1">
                  <c:v>131951</c:v>
                </c:pt>
                <c:pt idx="2">
                  <c:v>152045</c:v>
                </c:pt>
                <c:pt idx="3">
                  <c:v>161533</c:v>
                </c:pt>
                <c:pt idx="4">
                  <c:v>168352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'1-①収益的収支比率'!$A$50:$B$50</c:f>
              <c:strCache>
                <c:ptCount val="1"/>
                <c:pt idx="0">
                  <c:v>総費用+償還金</c:v>
                </c:pt>
              </c:strCache>
            </c:strRef>
          </c:tx>
          <c:invertIfNegative val="0"/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'1-①収益的収支比率'!$C$50:$G$50</c:f>
              <c:numCache>
                <c:formatCode>#,##0_);[Red]\(#,##0\)</c:formatCode>
                <c:ptCount val="5"/>
                <c:pt idx="0">
                  <c:v>136271</c:v>
                </c:pt>
                <c:pt idx="1">
                  <c:v>166460</c:v>
                </c:pt>
                <c:pt idx="2">
                  <c:v>195654</c:v>
                </c:pt>
                <c:pt idx="3">
                  <c:v>212261</c:v>
                </c:pt>
                <c:pt idx="4">
                  <c:v>225281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079680"/>
        <c:axId val="187085952"/>
      </c:barChart>
      <c:lineChart>
        <c:grouping val="standard"/>
        <c:varyColors val="0"/>
        <c:ser>
          <c:idx val="2"/>
          <c:order val="2"/>
          <c:tx>
            <c:strRef>
              <c:f>'1-①収益的収支比率'!$A$55:$B$55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'1-①収益的収支比率'!$C$55:$G$55</c:f>
              <c:numCache>
                <c:formatCode>#,##0.00_);[Red]\(#,##0.00\)</c:formatCode>
                <c:ptCount val="5"/>
                <c:pt idx="0">
                  <c:v>82.964827439440526</c:v>
                </c:pt>
                <c:pt idx="1">
                  <c:v>79.268893427850543</c:v>
                </c:pt>
                <c:pt idx="2">
                  <c:v>77.711163584695427</c:v>
                </c:pt>
                <c:pt idx="3">
                  <c:v>76.101120789970835</c:v>
                </c:pt>
                <c:pt idx="4">
                  <c:v>74.729781916806132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01952"/>
        <c:axId val="187087872"/>
      </c:lineChart>
      <c:catAx>
        <c:axId val="1870796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87085952"/>
        <c:crosses val="autoZero"/>
        <c:auto val="1"/>
        <c:lblAlgn val="ctr"/>
        <c:lblOffset val="100"/>
        <c:noMultiLvlLbl val="0"/>
      </c:catAx>
      <c:valAx>
        <c:axId val="187085952"/>
        <c:scaling>
          <c:orientation val="minMax"/>
          <c:max val="3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006714902920202"/>
              <c:y val="6.439951130830250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87079680"/>
        <c:crosses val="autoZero"/>
        <c:crossBetween val="between"/>
        <c:majorUnit val="50000"/>
      </c:valAx>
      <c:valAx>
        <c:axId val="187087872"/>
        <c:scaling>
          <c:orientation val="minMax"/>
          <c:max val="85"/>
          <c:min val="7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87101952"/>
        <c:crosses val="max"/>
        <c:crossBetween val="between"/>
        <c:majorUnit val="5"/>
      </c:valAx>
      <c:catAx>
        <c:axId val="187101952"/>
        <c:scaling>
          <c:orientation val="minMax"/>
        </c:scaling>
        <c:delete val="1"/>
        <c:axPos val="b"/>
        <c:majorTickMark val="out"/>
        <c:minorTickMark val="none"/>
        <c:tickLblPos val="nextTo"/>
        <c:crossAx val="18708787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地方債現在高合計－一般会計負担額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'1-④企業債残高対事業規模比率'!$A$47:$B$47</c:f>
              <c:strCache>
                <c:ptCount val="1"/>
                <c:pt idx="0">
                  <c:v>地方債－一般会計負担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'1-④企業債残高対事業規模比率'!$C$47:$G$47</c:f>
              <c:numCache>
                <c:formatCode>#,##0_);[Red]\(#,##0\)</c:formatCode>
                <c:ptCount val="5"/>
                <c:pt idx="0">
                  <c:v>514533</c:v>
                </c:pt>
                <c:pt idx="1">
                  <c:v>592194</c:v>
                </c:pt>
                <c:pt idx="2">
                  <c:v>646633</c:v>
                </c:pt>
                <c:pt idx="3">
                  <c:v>685024</c:v>
                </c:pt>
                <c:pt idx="4">
                  <c:v>747610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'1-④企業債残高対事業規模比率'!$A$48:$B$48</c:f>
              <c:strCache>
                <c:ptCount val="1"/>
                <c:pt idx="0">
                  <c:v>地方債現在高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val>
            <c:numRef>
              <c:f>'1-④企業債残高対事業規模比率'!$C$48:$G$48</c:f>
              <c:numCache>
                <c:formatCode>#,##0_);[Red]\(#,##0\)</c:formatCode>
                <c:ptCount val="5"/>
                <c:pt idx="0">
                  <c:v>2018646</c:v>
                </c:pt>
                <c:pt idx="1">
                  <c:v>2055673</c:v>
                </c:pt>
                <c:pt idx="2">
                  <c:v>2119351</c:v>
                </c:pt>
                <c:pt idx="3">
                  <c:v>2163530</c:v>
                </c:pt>
                <c:pt idx="4">
                  <c:v>2175707</c:v>
                </c:pt>
              </c:numCache>
            </c:numRef>
          </c:val>
        </c:ser>
        <c:ser>
          <c:idx val="2"/>
          <c:order val="2"/>
          <c:tx>
            <c:strRef>
              <c:f>'1-④企業債残高対事業規模比率'!$A$49:$B$49</c:f>
              <c:strCache>
                <c:ptCount val="1"/>
                <c:pt idx="0">
                  <c:v>一般会計負担額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val>
            <c:numRef>
              <c:f>'1-④企業債残高対事業規模比率'!$C$49:$G$49</c:f>
              <c:numCache>
                <c:formatCode>#,##0_);[Red]\(#,##0\)</c:formatCode>
                <c:ptCount val="5"/>
                <c:pt idx="0">
                  <c:v>1504113</c:v>
                </c:pt>
                <c:pt idx="1">
                  <c:v>1463479</c:v>
                </c:pt>
                <c:pt idx="2">
                  <c:v>1472718</c:v>
                </c:pt>
                <c:pt idx="3">
                  <c:v>1478506</c:v>
                </c:pt>
                <c:pt idx="4">
                  <c:v>1428097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204352"/>
        <c:axId val="187205888"/>
      </c:barChart>
      <c:catAx>
        <c:axId val="1872043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87205888"/>
        <c:crosses val="autoZero"/>
        <c:auto val="1"/>
        <c:lblAlgn val="ctr"/>
        <c:lblOffset val="100"/>
        <c:noMultiLvlLbl val="0"/>
      </c:catAx>
      <c:valAx>
        <c:axId val="187205888"/>
        <c:scaling>
          <c:orientation val="minMax"/>
          <c:max val="25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0.12110807004739381"/>
              <c:y val="0.10386697420021014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87204352"/>
        <c:crosses val="autoZero"/>
        <c:crossBetween val="between"/>
        <c:majorUnit val="5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営業収益ー受託工事収益ー雨水処理負担金</a:t>
            </a:r>
            <a:endParaRPr lang="ja-JP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'1-④企業債残高対事業規模比率'!$A$50:$B$50</c:f>
              <c:strCache>
                <c:ptCount val="1"/>
                <c:pt idx="0">
                  <c:v>収益－工事収益－雨水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'1-④企業債残高対事業規模比率'!$C$50:$G$50</c:f>
              <c:numCache>
                <c:formatCode>#,##0_);[Red]\(#,##0\)</c:formatCode>
                <c:ptCount val="5"/>
                <c:pt idx="0">
                  <c:v>19055</c:v>
                </c:pt>
                <c:pt idx="1">
                  <c:v>21938</c:v>
                </c:pt>
                <c:pt idx="2">
                  <c:v>23668</c:v>
                </c:pt>
                <c:pt idx="3">
                  <c:v>25291</c:v>
                </c:pt>
                <c:pt idx="4">
                  <c:v>27416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'1-④企業債残高対事業規模比率'!$A$51:$B$51</c:f>
              <c:strCache>
                <c:ptCount val="1"/>
                <c:pt idx="0">
                  <c:v>営業収益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'1-④企業債残高対事業規模比率'!$C$51:$G$51</c:f>
              <c:numCache>
                <c:formatCode>#,##0_);[Red]\(#,##0\)</c:formatCode>
                <c:ptCount val="5"/>
                <c:pt idx="0">
                  <c:v>19055</c:v>
                </c:pt>
                <c:pt idx="1">
                  <c:v>21938</c:v>
                </c:pt>
                <c:pt idx="2">
                  <c:v>23704</c:v>
                </c:pt>
                <c:pt idx="3">
                  <c:v>25332</c:v>
                </c:pt>
                <c:pt idx="4">
                  <c:v>27599</c:v>
                </c:pt>
              </c:numCache>
            </c:numRef>
          </c:val>
        </c:ser>
        <c:ser>
          <c:idx val="2"/>
          <c:order val="2"/>
          <c:tx>
            <c:strRef>
              <c:f>'1-④企業債残高対事業規模比率'!$A$52:$B$52</c:f>
              <c:strCache>
                <c:ptCount val="1"/>
                <c:pt idx="0">
                  <c:v>受託工事収益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val>
            <c:numRef>
              <c:f>'1-④企業債残高対事業規模比率'!$C$52:$G$52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'1-④企業債残高対事業規模比率'!$A$53:$B$53</c:f>
              <c:strCache>
                <c:ptCount val="1"/>
                <c:pt idx="0">
                  <c:v>雨水処理負担金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val>
            <c:numRef>
              <c:f>'1-④企業債残高対事業規模比率'!$C$53:$G$53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36</c:v>
                </c:pt>
                <c:pt idx="3">
                  <c:v>41</c:v>
                </c:pt>
                <c:pt idx="4">
                  <c:v>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443456"/>
        <c:axId val="187453440"/>
      </c:barChart>
      <c:catAx>
        <c:axId val="1874434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87453440"/>
        <c:crosses val="autoZero"/>
        <c:auto val="1"/>
        <c:lblAlgn val="ctr"/>
        <c:lblOffset val="100"/>
        <c:noMultiLvlLbl val="0"/>
      </c:catAx>
      <c:valAx>
        <c:axId val="187453440"/>
        <c:scaling>
          <c:orientation val="minMax"/>
          <c:max val="25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0447111223396541"/>
              <c:y val="0.10891227092188698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87443456"/>
        <c:crosses val="autoZero"/>
        <c:crossBetween val="between"/>
        <c:majorUnit val="5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企業債残高対事業規模比率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'1-④企業債残高対事業規模比率'!$A$47:$B$47</c:f>
              <c:strCache>
                <c:ptCount val="1"/>
                <c:pt idx="0">
                  <c:v>地方債－一般会計負担</c:v>
                </c:pt>
              </c:strCache>
            </c:strRef>
          </c:tx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'1-④企業債残高対事業規模比率'!$C$47:$G$47</c:f>
              <c:numCache>
                <c:formatCode>#,##0_);[Red]\(#,##0\)</c:formatCode>
                <c:ptCount val="5"/>
                <c:pt idx="0">
                  <c:v>514533</c:v>
                </c:pt>
                <c:pt idx="1">
                  <c:v>592194</c:v>
                </c:pt>
                <c:pt idx="2">
                  <c:v>646633</c:v>
                </c:pt>
                <c:pt idx="3">
                  <c:v>685024</c:v>
                </c:pt>
                <c:pt idx="4">
                  <c:v>747610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'1-④企業債残高対事業規模比率'!$A$50:$B$50</c:f>
              <c:strCache>
                <c:ptCount val="1"/>
                <c:pt idx="0">
                  <c:v>収益－工事収益－雨水</c:v>
                </c:pt>
              </c:strCache>
            </c:strRef>
          </c:tx>
          <c:invertIfNegative val="0"/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'1-④企業債残高対事業規模比率'!$C$50:$G$50</c:f>
              <c:numCache>
                <c:formatCode>#,##0_);[Red]\(#,##0\)</c:formatCode>
                <c:ptCount val="5"/>
                <c:pt idx="0">
                  <c:v>19055</c:v>
                </c:pt>
                <c:pt idx="1">
                  <c:v>21938</c:v>
                </c:pt>
                <c:pt idx="2">
                  <c:v>23668</c:v>
                </c:pt>
                <c:pt idx="3">
                  <c:v>25291</c:v>
                </c:pt>
                <c:pt idx="4">
                  <c:v>27416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478784"/>
        <c:axId val="187480704"/>
      </c:barChart>
      <c:lineChart>
        <c:grouping val="standard"/>
        <c:varyColors val="0"/>
        <c:ser>
          <c:idx val="2"/>
          <c:order val="2"/>
          <c:tx>
            <c:strRef>
              <c:f>'1-④企業債残高対事業規模比率'!$A$54:$B$54</c:f>
              <c:strCache>
                <c:ptCount val="1"/>
                <c:pt idx="0">
                  <c:v>企業債残対事業規模比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'1-④企業債残高対事業規模比率'!$C$54:$G$54</c:f>
              <c:numCache>
                <c:formatCode>#,##0.00_);[Red]\(#,##0.00\)</c:formatCode>
                <c:ptCount val="5"/>
                <c:pt idx="0">
                  <c:v>2700.2519023878244</c:v>
                </c:pt>
                <c:pt idx="1">
                  <c:v>2699.3983043121525</c:v>
                </c:pt>
                <c:pt idx="2">
                  <c:v>2732.0981916511746</c:v>
                </c:pt>
                <c:pt idx="3">
                  <c:v>2708.5682653908507</c:v>
                </c:pt>
                <c:pt idx="4">
                  <c:v>2726.9112926758098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'1-④企業債残高対事業規模比率'!$A$55:$B$55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'1-④企業債残高対事業規模比率'!$C$46:$G$46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'1-④企業債残高対事業規模比率'!$C$55:$G$55</c:f>
              <c:numCache>
                <c:formatCode>#,##0.00_);[Red]\(#,##0.00\)</c:formatCode>
                <c:ptCount val="5"/>
                <c:pt idx="0">
                  <c:v>1835.56</c:v>
                </c:pt>
                <c:pt idx="1">
                  <c:v>1716.82</c:v>
                </c:pt>
                <c:pt idx="2">
                  <c:v>1554.05</c:v>
                </c:pt>
                <c:pt idx="3">
                  <c:v>1671.86</c:v>
                </c:pt>
                <c:pt idx="4">
                  <c:v>1673.47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88512"/>
        <c:axId val="187486976"/>
      </c:lineChart>
      <c:catAx>
        <c:axId val="1874787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87480704"/>
        <c:crosses val="autoZero"/>
        <c:auto val="1"/>
        <c:lblAlgn val="ctr"/>
        <c:lblOffset val="100"/>
        <c:noMultiLvlLbl val="0"/>
      </c:catAx>
      <c:valAx>
        <c:axId val="187480704"/>
        <c:scaling>
          <c:orientation val="minMax"/>
          <c:max val="25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3802061966028761"/>
              <c:y val="5.846038732908943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87478784"/>
        <c:crosses val="autoZero"/>
        <c:crossBetween val="between"/>
        <c:majorUnit val="500000"/>
      </c:valAx>
      <c:valAx>
        <c:axId val="187486976"/>
        <c:scaling>
          <c:orientation val="minMax"/>
          <c:max val="3500"/>
          <c:min val="100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87488512"/>
        <c:crosses val="max"/>
        <c:crossBetween val="between"/>
        <c:majorUnit val="500"/>
      </c:valAx>
      <c:catAx>
        <c:axId val="187488512"/>
        <c:scaling>
          <c:orientation val="minMax"/>
        </c:scaling>
        <c:delete val="1"/>
        <c:axPos val="b"/>
        <c:majorTickMark val="out"/>
        <c:minorTickMark val="none"/>
        <c:tickLblPos val="nextTo"/>
        <c:crossAx val="18748697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下水道使用料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'1-⑤経費回収率'!$A$47:$B$47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'1-⑤経費回収率'!$C$47:$G$47</c:f>
              <c:numCache>
                <c:formatCode>#,##0_);[Red]\(#,##0\)</c:formatCode>
                <c:ptCount val="5"/>
                <c:pt idx="0">
                  <c:v>19055</c:v>
                </c:pt>
                <c:pt idx="1">
                  <c:v>21938</c:v>
                </c:pt>
                <c:pt idx="2">
                  <c:v>23704</c:v>
                </c:pt>
                <c:pt idx="3">
                  <c:v>25332</c:v>
                </c:pt>
                <c:pt idx="4">
                  <c:v>27599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900096"/>
        <c:axId val="188901632"/>
      </c:barChart>
      <c:catAx>
        <c:axId val="1889000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88901632"/>
        <c:crosses val="autoZero"/>
        <c:auto val="1"/>
        <c:lblAlgn val="ctr"/>
        <c:lblOffset val="100"/>
        <c:noMultiLvlLbl val="0"/>
      </c:catAx>
      <c:valAx>
        <c:axId val="188901632"/>
        <c:scaling>
          <c:orientation val="minMax"/>
          <c:max val="12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6.4067071829925007E-2"/>
              <c:y val="7.697896081003996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88900096"/>
        <c:crosses val="autoZero"/>
        <c:crossBetween val="between"/>
        <c:majorUnit val="3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汚水処理費</a:t>
            </a:r>
            <a:r>
              <a:rPr lang="en-US" altLang="ja-JP" sz="1600"/>
              <a:t>(</a:t>
            </a:r>
            <a:r>
              <a:rPr lang="ja-JP" altLang="en-US" sz="1600"/>
              <a:t>公費負担分を除く</a:t>
            </a:r>
            <a:r>
              <a:rPr lang="en-US" altLang="ja-JP" sz="1600"/>
              <a:t>)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'1-⑤経費回収率'!$A$51:$B$51</c:f>
              <c:strCache>
                <c:ptCount val="1"/>
                <c:pt idx="0">
                  <c:v>元金償還×４割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'1-⑤経費回収率'!$C$51:$G$51</c:f>
              <c:numCache>
                <c:formatCode>#,##0_);[Red]\(#,##0\)</c:formatCode>
                <c:ptCount val="5"/>
                <c:pt idx="0">
                  <c:v>23214</c:v>
                </c:pt>
                <c:pt idx="1">
                  <c:v>34509.200000000004</c:v>
                </c:pt>
                <c:pt idx="2">
                  <c:v>43608.800000000003</c:v>
                </c:pt>
                <c:pt idx="3">
                  <c:v>50728.4</c:v>
                </c:pt>
                <c:pt idx="4">
                  <c:v>56929.200000000004</c:v>
                </c:pt>
              </c:numCache>
            </c:numRef>
          </c:val>
        </c:ser>
        <c:ser>
          <c:idx val="2"/>
          <c:order val="1"/>
          <c:tx>
            <c:strRef>
              <c:f>'1-⑤経費回収率'!$A$49:$B$49</c:f>
              <c:strCache>
                <c:ptCount val="1"/>
                <c:pt idx="0">
                  <c:v>維持管理費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'1-⑤経費回収率'!$C$49:$G$49</c:f>
              <c:numCache>
                <c:formatCode>#,##0_);[Red]\(#,##0\)</c:formatCode>
                <c:ptCount val="5"/>
                <c:pt idx="0">
                  <c:v>45467</c:v>
                </c:pt>
                <c:pt idx="1">
                  <c:v>47022</c:v>
                </c:pt>
                <c:pt idx="2">
                  <c:v>53601</c:v>
                </c:pt>
                <c:pt idx="3">
                  <c:v>52544</c:v>
                </c:pt>
                <c:pt idx="4">
                  <c:v>50624</c:v>
                </c:pt>
              </c:numCache>
            </c:numRef>
          </c:val>
        </c:ser>
        <c:ser>
          <c:idx val="1"/>
          <c:order val="2"/>
          <c:tx>
            <c:strRef>
              <c:f>'1-⑤経費回収率'!$A$48:$B$48</c:f>
              <c:strCache>
                <c:ptCount val="1"/>
                <c:pt idx="0">
                  <c:v>汚水処理費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'1-⑤経費回収率'!$C$48:$G$48</c:f>
              <c:numCache>
                <c:formatCode>#,##0_);[Red]\(#,##0\)</c:formatCode>
                <c:ptCount val="5"/>
                <c:pt idx="0">
                  <c:v>68681</c:v>
                </c:pt>
                <c:pt idx="1">
                  <c:v>81531.200000000012</c:v>
                </c:pt>
                <c:pt idx="2">
                  <c:v>97209.8</c:v>
                </c:pt>
                <c:pt idx="3">
                  <c:v>103272.4</c:v>
                </c:pt>
                <c:pt idx="4">
                  <c:v>107553.20000000001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220736"/>
        <c:axId val="189222272"/>
      </c:barChart>
      <c:catAx>
        <c:axId val="1892207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89222272"/>
        <c:crosses val="autoZero"/>
        <c:auto val="1"/>
        <c:lblAlgn val="ctr"/>
        <c:lblOffset val="100"/>
        <c:noMultiLvlLbl val="0"/>
      </c:catAx>
      <c:valAx>
        <c:axId val="189222272"/>
        <c:scaling>
          <c:orientation val="minMax"/>
          <c:max val="12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4.9806822275557799E-2"/>
              <c:y val="8.138031418639041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89220736"/>
        <c:crosses val="autoZero"/>
        <c:crossBetween val="between"/>
        <c:majorUnit val="3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経費回収率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'1-⑤経費回収率'!$A$47:$B$47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'1-⑤経費回収率'!$C$47:$G$47</c:f>
              <c:numCache>
                <c:formatCode>#,##0_);[Red]\(#,##0\)</c:formatCode>
                <c:ptCount val="5"/>
                <c:pt idx="0">
                  <c:v>19055</c:v>
                </c:pt>
                <c:pt idx="1">
                  <c:v>21938</c:v>
                </c:pt>
                <c:pt idx="2">
                  <c:v>23704</c:v>
                </c:pt>
                <c:pt idx="3">
                  <c:v>25332</c:v>
                </c:pt>
                <c:pt idx="4">
                  <c:v>27599</c:v>
                </c:pt>
              </c:numCache>
            </c:numRef>
          </c:val>
        </c:ser>
        <c:ser>
          <c:idx val="1"/>
          <c:order val="1"/>
          <c:tx>
            <c:strRef>
              <c:f>'1-⑤経費回収率'!$A$48:$B$48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'1-⑤経費回収率'!$C$48:$G$48</c:f>
              <c:numCache>
                <c:formatCode>#,##0_);[Red]\(#,##0\)</c:formatCode>
                <c:ptCount val="5"/>
                <c:pt idx="0">
                  <c:v>68681</c:v>
                </c:pt>
                <c:pt idx="1">
                  <c:v>81531.200000000012</c:v>
                </c:pt>
                <c:pt idx="2">
                  <c:v>97209.8</c:v>
                </c:pt>
                <c:pt idx="3">
                  <c:v>103272.4</c:v>
                </c:pt>
                <c:pt idx="4">
                  <c:v>107553.20000000001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80640"/>
        <c:axId val="189282560"/>
      </c:barChart>
      <c:lineChart>
        <c:grouping val="standard"/>
        <c:varyColors val="0"/>
        <c:ser>
          <c:idx val="2"/>
          <c:order val="2"/>
          <c:tx>
            <c:strRef>
              <c:f>'1-⑤経費回収率'!$A$52:$B$52</c:f>
              <c:strCache>
                <c:ptCount val="1"/>
                <c:pt idx="0">
                  <c:v>経費回収率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'1-⑤経費回収率'!$C$52:$G$52</c:f>
              <c:numCache>
                <c:formatCode>#,##0.00_);[Red]\(#,##0.00\)</c:formatCode>
                <c:ptCount val="5"/>
                <c:pt idx="0">
                  <c:v>27.744208733128524</c:v>
                </c:pt>
                <c:pt idx="1">
                  <c:v>26.907490629354157</c:v>
                </c:pt>
                <c:pt idx="2">
                  <c:v>24.384372769000656</c:v>
                </c:pt>
                <c:pt idx="3">
                  <c:v>24.529303085819638</c:v>
                </c:pt>
                <c:pt idx="4">
                  <c:v>25.660789265219442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'1-⑤経費回収率'!$A$53:$B$53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'1-⑤経費回収率'!$C$46:$G$46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'1-⑤経費回収率'!$C$53:$G$53</c:f>
              <c:numCache>
                <c:formatCode>#,##0.00_);[Red]\(#,##0.00\)</c:formatCode>
                <c:ptCount val="5"/>
                <c:pt idx="0">
                  <c:v>52.89</c:v>
                </c:pt>
                <c:pt idx="1">
                  <c:v>51.73</c:v>
                </c:pt>
                <c:pt idx="2">
                  <c:v>53.01</c:v>
                </c:pt>
                <c:pt idx="3">
                  <c:v>50.54</c:v>
                </c:pt>
                <c:pt idx="4">
                  <c:v>49.22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98560"/>
        <c:axId val="189297024"/>
      </c:lineChart>
      <c:catAx>
        <c:axId val="189280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89282560"/>
        <c:crosses val="autoZero"/>
        <c:auto val="1"/>
        <c:lblAlgn val="ctr"/>
        <c:lblOffset val="100"/>
        <c:noMultiLvlLbl val="0"/>
      </c:catAx>
      <c:valAx>
        <c:axId val="189282560"/>
        <c:scaling>
          <c:orientation val="minMax"/>
          <c:max val="12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7.8262012671059741E-2"/>
              <c:y val="5.846038732908943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89280640"/>
        <c:crosses val="autoZero"/>
        <c:crossBetween val="between"/>
        <c:majorUnit val="30000"/>
      </c:valAx>
      <c:valAx>
        <c:axId val="189297024"/>
        <c:scaling>
          <c:orientation val="minMax"/>
          <c:max val="60"/>
          <c:min val="2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89298560"/>
        <c:crosses val="max"/>
        <c:crossBetween val="between"/>
        <c:majorUnit val="10"/>
      </c:valAx>
      <c:catAx>
        <c:axId val="189298560"/>
        <c:scaling>
          <c:orientation val="minMax"/>
        </c:scaling>
        <c:delete val="1"/>
        <c:axPos val="b"/>
        <c:majorTickMark val="out"/>
        <c:minorTickMark val="none"/>
        <c:tickLblPos val="nextTo"/>
        <c:crossAx val="18929702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85724</xdr:colOff>
      <xdr:row>25</xdr:row>
      <xdr:rowOff>47625</xdr:rowOff>
    </xdr:from>
    <xdr:to>
      <xdr:col>7</xdr:col>
      <xdr:colOff>628649</xdr:colOff>
      <xdr:row>42</xdr:row>
      <xdr:rowOff>133350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6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0.87444</cdr:x>
      <cdr:y>0.0386</cdr:y>
    </cdr:from>
    <cdr:to>
      <cdr:x>0.96127</cdr:x>
      <cdr:y>0.08867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946775" y="16510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25</xdr:row>
      <xdr:rowOff>38100</xdr:rowOff>
    </xdr:from>
    <xdr:to>
      <xdr:col>7</xdr:col>
      <xdr:colOff>638174</xdr:colOff>
      <xdr:row>42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660147</xdr:colOff>
      <xdr:row>4</xdr:row>
      <xdr:rowOff>57676</xdr:rowOff>
    </xdr:from>
    <xdr:to>
      <xdr:col>15</xdr:col>
      <xdr:colOff>757647</xdr:colOff>
      <xdr:row>25</xdr:row>
      <xdr:rowOff>118772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656091</xdr:colOff>
      <xdr:row>26</xdr:row>
      <xdr:rowOff>56358</xdr:rowOff>
    </xdr:from>
    <xdr:to>
      <xdr:col>15</xdr:col>
      <xdr:colOff>753591</xdr:colOff>
      <xdr:row>47</xdr:row>
      <xdr:rowOff>117454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419223</xdr:colOff>
      <xdr:row>26</xdr:row>
      <xdr:rowOff>61280</xdr:rowOff>
    </xdr:from>
    <xdr:to>
      <xdr:col>10</xdr:col>
      <xdr:colOff>516723</xdr:colOff>
      <xdr:row>47</xdr:row>
      <xdr:rowOff>122376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172513</xdr:colOff>
      <xdr:row>26</xdr:row>
      <xdr:rowOff>58890</xdr:rowOff>
    </xdr:from>
    <xdr:to>
      <xdr:col>5</xdr:col>
      <xdr:colOff>270013</xdr:colOff>
      <xdr:row>47</xdr:row>
      <xdr:rowOff>119986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416102</xdr:colOff>
      <xdr:row>4</xdr:row>
      <xdr:rowOff>50622</xdr:rowOff>
    </xdr:from>
    <xdr:to>
      <xdr:col>10</xdr:col>
      <xdr:colOff>513602</xdr:colOff>
      <xdr:row>25</xdr:row>
      <xdr:rowOff>111718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179237</xdr:colOff>
      <xdr:row>4</xdr:row>
      <xdr:rowOff>58157</xdr:rowOff>
    </xdr:from>
    <xdr:to>
      <xdr:col>5</xdr:col>
      <xdr:colOff>276737</xdr:colOff>
      <xdr:row>25</xdr:row>
      <xdr:rowOff>119253</xdr:rowOff>
    </xdr:to>
    <xdr:graphicFrame macro="">
      <xdr:nvGraphicFramePr>
        <xdr:cNvPr id="1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0.83948</cdr:x>
      <cdr:y>0.05029</cdr:y>
    </cdr:from>
    <cdr:to>
      <cdr:x>0.96099</cdr:x>
      <cdr:y>0.10877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79875" y="18415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0.82772</cdr:x>
      <cdr:y>0.0607</cdr:y>
    </cdr:from>
    <cdr:to>
      <cdr:x>0.94923</cdr:x>
      <cdr:y>0.11918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22725" y="22225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0.83556</cdr:x>
      <cdr:y>0.0607</cdr:y>
    </cdr:from>
    <cdr:to>
      <cdr:x>0.95707</cdr:x>
      <cdr:y>0.11918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60825" y="22225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0.81596</cdr:x>
      <cdr:y>0.0555</cdr:y>
    </cdr:from>
    <cdr:to>
      <cdr:x>0.93747</cdr:x>
      <cdr:y>0.11397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65575" y="20320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（円）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0.82576</cdr:x>
      <cdr:y>0.11012</cdr:y>
    </cdr:from>
    <cdr:to>
      <cdr:x>0.94727</cdr:x>
      <cdr:y>0.1686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13200" y="403225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0.84114</cdr:x>
      <cdr:y>0.05571</cdr:y>
    </cdr:from>
    <cdr:to>
      <cdr:x>0.96266</cdr:x>
      <cdr:y>0.11419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87963" y="203972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0.86603</cdr:x>
      <cdr:y>0.04529</cdr:y>
    </cdr:from>
    <cdr:to>
      <cdr:x>0.95287</cdr:x>
      <cdr:y>0.09535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889625" y="193675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25</xdr:row>
      <xdr:rowOff>38100</xdr:rowOff>
    </xdr:from>
    <xdr:to>
      <xdr:col>7</xdr:col>
      <xdr:colOff>638174</xdr:colOff>
      <xdr:row>42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0.86183</cdr:x>
      <cdr:y>0.04306</cdr:y>
    </cdr:from>
    <cdr:to>
      <cdr:x>0.94867</cdr:x>
      <cdr:y>0.09313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861050" y="18415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25</xdr:row>
      <xdr:rowOff>38100</xdr:rowOff>
    </xdr:from>
    <xdr:to>
      <xdr:col>7</xdr:col>
      <xdr:colOff>638174</xdr:colOff>
      <xdr:row>42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0.86603</cdr:x>
      <cdr:y>0.04529</cdr:y>
    </cdr:from>
    <cdr:to>
      <cdr:x>0.95287</cdr:x>
      <cdr:y>0.09535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889625" y="193675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25</xdr:row>
      <xdr:rowOff>38100</xdr:rowOff>
    </xdr:from>
    <xdr:to>
      <xdr:col>7</xdr:col>
      <xdr:colOff>638174</xdr:colOff>
      <xdr:row>42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0.86743</cdr:x>
      <cdr:y>0.04751</cdr:y>
    </cdr:from>
    <cdr:to>
      <cdr:x>0.95427</cdr:x>
      <cdr:y>0.09758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899150" y="20320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（円）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100" b="1">
            <a:solidFill>
              <a:sysClr val="windowText" lastClr="000000"/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25</xdr:row>
      <xdr:rowOff>66675</xdr:rowOff>
    </xdr:from>
    <xdr:to>
      <xdr:col>7</xdr:col>
      <xdr:colOff>638174</xdr:colOff>
      <xdr:row>42</xdr:row>
      <xdr:rowOff>152400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57"/>
  <sheetViews>
    <sheetView showGridLines="0" showRowColHeaders="0" view="pageBreakPreview" zoomScaleNormal="100" zoomScaleSheetLayoutView="100" workbookViewId="0">
      <selection activeCell="D49" sqref="D49"/>
    </sheetView>
  </sheetViews>
  <sheetFormatPr defaultRowHeight="13.5"/>
  <cols>
    <col min="1" max="2" width="9" style="1"/>
    <col min="3" max="4" width="9" style="1" customWidth="1"/>
    <col min="5" max="5" width="9" style="12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6"/>
      <c r="C1" s="5"/>
      <c r="D1" s="6"/>
      <c r="E1" s="7"/>
      <c r="F1" s="14"/>
      <c r="G1" s="14"/>
      <c r="I1" s="12"/>
      <c r="J1" s="12"/>
      <c r="K1" s="12"/>
      <c r="L1" s="12"/>
      <c r="M1" s="12"/>
    </row>
    <row r="2" spans="1:19" ht="15" customHeight="1">
      <c r="A2" s="79" t="s">
        <v>52</v>
      </c>
      <c r="B2" s="81" t="s">
        <v>0</v>
      </c>
      <c r="C2" s="82"/>
      <c r="D2" s="85" t="s">
        <v>53</v>
      </c>
      <c r="E2" s="86"/>
      <c r="F2" s="86"/>
      <c r="G2" s="86"/>
      <c r="H2" s="87"/>
      <c r="J2" s="11"/>
      <c r="K2" s="11"/>
    </row>
    <row r="3" spans="1:19" ht="15" customHeight="1" thickBot="1">
      <c r="A3" s="80"/>
      <c r="B3" s="83"/>
      <c r="C3" s="84"/>
      <c r="D3" s="88"/>
      <c r="E3" s="89"/>
      <c r="F3" s="89"/>
      <c r="G3" s="89"/>
      <c r="H3" s="90"/>
      <c r="J3" s="11"/>
      <c r="K3" s="11"/>
    </row>
    <row r="4" spans="1:19" ht="3.75" customHeight="1">
      <c r="B4" s="6"/>
      <c r="C4" s="5"/>
      <c r="D4" s="6"/>
      <c r="E4" s="7"/>
      <c r="F4" s="14"/>
      <c r="G4" s="14"/>
      <c r="H4" s="12"/>
      <c r="I4" s="12"/>
      <c r="J4" s="12"/>
      <c r="K4" s="12"/>
      <c r="L4" s="12"/>
    </row>
    <row r="5" spans="1:19" ht="3.75" customHeight="1">
      <c r="B5" s="4"/>
      <c r="C5" s="5"/>
      <c r="D5" s="4"/>
      <c r="E5" s="4"/>
      <c r="F5" s="14"/>
      <c r="G5" s="14"/>
      <c r="H5" s="12"/>
      <c r="I5" s="12"/>
      <c r="J5" s="12"/>
      <c r="K5" s="12"/>
      <c r="L5" s="12"/>
    </row>
    <row r="6" spans="1:19" ht="15" customHeight="1">
      <c r="B6" s="2"/>
      <c r="C6" s="3"/>
      <c r="D6" s="3"/>
      <c r="E6" s="8"/>
      <c r="F6" s="14"/>
      <c r="G6" s="14"/>
      <c r="H6" s="12"/>
      <c r="I6" s="12"/>
      <c r="J6" s="12"/>
      <c r="K6" s="12"/>
      <c r="L6" s="12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2"/>
      <c r="K7" s="12"/>
      <c r="L7" s="12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2"/>
      <c r="K8" s="12"/>
      <c r="L8" s="12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2"/>
      <c r="K9" s="12"/>
      <c r="L9" s="12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0"/>
      <c r="K10" s="10"/>
      <c r="L10" s="10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0"/>
      <c r="K11" s="10"/>
      <c r="L11" s="10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0"/>
      <c r="K12" s="10"/>
      <c r="L12" s="10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0"/>
      <c r="K13" s="10"/>
      <c r="L13" s="10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3"/>
      <c r="B22" s="34"/>
      <c r="C22" s="34"/>
      <c r="D22" s="34"/>
      <c r="E22" s="34"/>
      <c r="F22" s="34"/>
      <c r="G22" s="35"/>
      <c r="H22" s="32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3"/>
      <c r="B23" s="34"/>
      <c r="C23" s="34"/>
      <c r="D23" s="34"/>
      <c r="E23" s="34"/>
      <c r="F23" s="34"/>
      <c r="G23" s="35"/>
      <c r="H23" s="32"/>
      <c r="I23" s="10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3"/>
      <c r="B24" s="34"/>
      <c r="C24" s="34"/>
      <c r="D24" s="34"/>
      <c r="E24" s="34"/>
      <c r="F24" s="34"/>
      <c r="G24" s="35"/>
      <c r="H24" s="32"/>
      <c r="I24" s="10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0"/>
      <c r="I25" s="29" t="s">
        <v>18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0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0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0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0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0"/>
      <c r="F44" s="24"/>
      <c r="G44" s="24"/>
      <c r="H44" s="24"/>
    </row>
    <row r="46" spans="1:19">
      <c r="C46" s="30" t="s">
        <v>19</v>
      </c>
      <c r="D46" s="30" t="s">
        <v>13</v>
      </c>
      <c r="E46" s="30" t="s">
        <v>14</v>
      </c>
      <c r="F46" s="30" t="s">
        <v>15</v>
      </c>
      <c r="G46" s="30" t="s">
        <v>20</v>
      </c>
      <c r="H46" s="70"/>
      <c r="I46" s="70"/>
    </row>
    <row r="47" spans="1:19">
      <c r="A47" s="75" t="s">
        <v>9</v>
      </c>
      <c r="B47" s="76"/>
      <c r="C47" s="40">
        <v>113057</v>
      </c>
      <c r="D47" s="40">
        <v>131951</v>
      </c>
      <c r="E47" s="40">
        <v>152045</v>
      </c>
      <c r="F47" s="41">
        <v>161533</v>
      </c>
      <c r="G47" s="41">
        <v>168352</v>
      </c>
      <c r="H47" s="70" t="s">
        <v>38</v>
      </c>
      <c r="I47" s="70"/>
    </row>
    <row r="48" spans="1:19">
      <c r="A48" s="75" t="s">
        <v>8</v>
      </c>
      <c r="B48" s="76"/>
      <c r="C48" s="40">
        <v>19138</v>
      </c>
      <c r="D48" s="40">
        <v>21959</v>
      </c>
      <c r="E48" s="40">
        <v>23799</v>
      </c>
      <c r="F48" s="41">
        <v>25388</v>
      </c>
      <c r="G48" s="41">
        <v>27811</v>
      </c>
      <c r="H48" s="70" t="s">
        <v>73</v>
      </c>
      <c r="I48" s="70"/>
    </row>
    <row r="49" spans="1:9">
      <c r="A49" s="75" t="s">
        <v>70</v>
      </c>
      <c r="B49" s="76"/>
      <c r="C49" s="40">
        <v>93919</v>
      </c>
      <c r="D49" s="40">
        <v>109992</v>
      </c>
      <c r="E49" s="40">
        <v>128246</v>
      </c>
      <c r="F49" s="41">
        <v>136145</v>
      </c>
      <c r="G49" s="41">
        <v>140541</v>
      </c>
      <c r="H49" s="70" t="s">
        <v>74</v>
      </c>
      <c r="I49" s="70"/>
    </row>
    <row r="50" spans="1:9">
      <c r="A50" s="77" t="s">
        <v>41</v>
      </c>
      <c r="B50" s="78"/>
      <c r="C50" s="40">
        <f>C51+C54</f>
        <v>136271</v>
      </c>
      <c r="D50" s="40">
        <f>D51+D54</f>
        <v>166460</v>
      </c>
      <c r="E50" s="40">
        <f>E51+E54</f>
        <v>195654</v>
      </c>
      <c r="F50" s="40">
        <f>F51+F54</f>
        <v>212261</v>
      </c>
      <c r="G50" s="40">
        <f>G51+G54</f>
        <v>225281</v>
      </c>
      <c r="H50" s="11"/>
      <c r="I50" s="11"/>
    </row>
    <row r="51" spans="1:9">
      <c r="A51" s="68" t="s">
        <v>36</v>
      </c>
      <c r="B51" s="69"/>
      <c r="C51" s="54">
        <v>78236</v>
      </c>
      <c r="D51" s="54">
        <v>80187</v>
      </c>
      <c r="E51" s="54">
        <v>86632</v>
      </c>
      <c r="F51" s="55">
        <v>85440</v>
      </c>
      <c r="G51" s="55">
        <v>82958</v>
      </c>
      <c r="H51" s="70" t="s">
        <v>39</v>
      </c>
      <c r="I51" s="70"/>
    </row>
    <row r="52" spans="1:9">
      <c r="A52" s="68" t="s">
        <v>71</v>
      </c>
      <c r="B52" s="69"/>
      <c r="C52" s="54">
        <v>45467</v>
      </c>
      <c r="D52" s="54">
        <v>47022</v>
      </c>
      <c r="E52" s="54">
        <v>53601</v>
      </c>
      <c r="F52" s="55">
        <v>52544</v>
      </c>
      <c r="G52" s="55">
        <v>50624</v>
      </c>
      <c r="H52" s="70" t="s">
        <v>75</v>
      </c>
      <c r="I52" s="70"/>
    </row>
    <row r="53" spans="1:9">
      <c r="A53" s="68" t="s">
        <v>72</v>
      </c>
      <c r="B53" s="69"/>
      <c r="C53" s="54">
        <v>32769</v>
      </c>
      <c r="D53" s="54">
        <v>33165</v>
      </c>
      <c r="E53" s="54">
        <v>33031</v>
      </c>
      <c r="F53" s="55">
        <v>32896</v>
      </c>
      <c r="G53" s="55">
        <v>32334</v>
      </c>
      <c r="H53" s="70" t="s">
        <v>76</v>
      </c>
      <c r="I53" s="70"/>
    </row>
    <row r="54" spans="1:9" ht="14.25" thickBot="1">
      <c r="A54" s="75" t="s">
        <v>37</v>
      </c>
      <c r="B54" s="76"/>
      <c r="C54" s="40">
        <v>58035</v>
      </c>
      <c r="D54" s="40">
        <v>86273</v>
      </c>
      <c r="E54" s="40">
        <v>109022</v>
      </c>
      <c r="F54" s="41">
        <v>126821</v>
      </c>
      <c r="G54" s="41">
        <v>142323</v>
      </c>
      <c r="H54" s="11" t="s">
        <v>40</v>
      </c>
      <c r="I54" s="11"/>
    </row>
    <row r="55" spans="1:9" ht="14.25" thickBot="1">
      <c r="A55" s="71" t="s">
        <v>0</v>
      </c>
      <c r="B55" s="72"/>
      <c r="C55" s="48">
        <f>C47/C50*100</f>
        <v>82.964827439440526</v>
      </c>
      <c r="D55" s="48">
        <f>D47/D50*100</f>
        <v>79.268893427850543</v>
      </c>
      <c r="E55" s="48">
        <f>E47/E50*100</f>
        <v>77.711163584695427</v>
      </c>
      <c r="F55" s="48">
        <f>F47/F50*100</f>
        <v>76.101120789970835</v>
      </c>
      <c r="G55" s="50">
        <f>G47/G50*100</f>
        <v>74.729781916806132</v>
      </c>
      <c r="H55" s="73"/>
      <c r="I55" s="70"/>
    </row>
    <row r="56" spans="1:9">
      <c r="A56" s="74"/>
      <c r="B56" s="74"/>
      <c r="C56" s="45"/>
      <c r="D56" s="45"/>
      <c r="E56" s="46"/>
      <c r="F56" s="45"/>
      <c r="G56" s="45"/>
    </row>
    <row r="57" spans="1:9">
      <c r="C57" s="36"/>
      <c r="D57" s="36"/>
      <c r="E57" s="37"/>
      <c r="F57" s="36"/>
      <c r="G57" s="36"/>
    </row>
  </sheetData>
  <mergeCells count="21">
    <mergeCell ref="A50:B50"/>
    <mergeCell ref="A2:A3"/>
    <mergeCell ref="B2:C3"/>
    <mergeCell ref="D2:H3"/>
    <mergeCell ref="H46:I46"/>
    <mergeCell ref="A47:B47"/>
    <mergeCell ref="H47:I47"/>
    <mergeCell ref="A48:B48"/>
    <mergeCell ref="A49:B49"/>
    <mergeCell ref="H48:I48"/>
    <mergeCell ref="H49:I49"/>
    <mergeCell ref="A51:B51"/>
    <mergeCell ref="H51:I51"/>
    <mergeCell ref="A55:B55"/>
    <mergeCell ref="H55:I55"/>
    <mergeCell ref="A56:B56"/>
    <mergeCell ref="A54:B54"/>
    <mergeCell ref="A52:B52"/>
    <mergeCell ref="A53:B53"/>
    <mergeCell ref="H52:I52"/>
    <mergeCell ref="H53:I53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0"/>
  <sheetViews>
    <sheetView showGridLines="0" showRowColHeaders="0" view="pageBreakPreview" zoomScaleNormal="100" zoomScaleSheetLayoutView="100" workbookViewId="0">
      <selection activeCell="G58" sqref="G58"/>
    </sheetView>
  </sheetViews>
  <sheetFormatPr defaultRowHeight="13.5"/>
  <cols>
    <col min="1" max="2" width="9" style="1"/>
    <col min="3" max="4" width="9" style="1" customWidth="1"/>
    <col min="5" max="5" width="9" style="12" customWidth="1"/>
    <col min="6" max="6" width="9" style="1" customWidth="1"/>
    <col min="7" max="7" width="9.25" style="1" bestFit="1" customWidth="1"/>
    <col min="8" max="8" width="9" style="1"/>
    <col min="9" max="9" width="6.25" style="1" customWidth="1"/>
    <col min="10" max="16384" width="9" style="1"/>
  </cols>
  <sheetData>
    <row r="1" spans="1:19" ht="3.75" customHeight="1" thickBot="1">
      <c r="B1" s="6"/>
      <c r="C1" s="5"/>
      <c r="D1" s="6"/>
      <c r="E1" s="7"/>
      <c r="F1" s="14"/>
      <c r="G1" s="14"/>
      <c r="I1" s="12"/>
      <c r="J1" s="12"/>
      <c r="K1" s="12"/>
      <c r="L1" s="12"/>
      <c r="M1" s="12"/>
    </row>
    <row r="2" spans="1:19" ht="15" customHeight="1">
      <c r="A2" s="79" t="s">
        <v>42</v>
      </c>
      <c r="B2" s="81" t="s">
        <v>1</v>
      </c>
      <c r="C2" s="91"/>
      <c r="D2" s="82"/>
      <c r="E2" s="85" t="s">
        <v>6</v>
      </c>
      <c r="F2" s="86"/>
      <c r="G2" s="86"/>
      <c r="H2" s="87"/>
      <c r="J2" s="11"/>
      <c r="K2" s="11"/>
    </row>
    <row r="3" spans="1:19" ht="15" customHeight="1" thickBot="1">
      <c r="A3" s="80"/>
      <c r="B3" s="83"/>
      <c r="C3" s="92"/>
      <c r="D3" s="84"/>
      <c r="E3" s="88"/>
      <c r="F3" s="89"/>
      <c r="G3" s="89"/>
      <c r="H3" s="90"/>
      <c r="J3" s="11"/>
      <c r="K3" s="11"/>
    </row>
    <row r="4" spans="1:19" ht="3.75" customHeight="1">
      <c r="B4" s="6"/>
      <c r="C4" s="5"/>
      <c r="D4" s="6"/>
      <c r="E4" s="7"/>
      <c r="F4" s="14"/>
      <c r="G4" s="14"/>
      <c r="H4" s="12"/>
      <c r="I4" s="12"/>
      <c r="J4" s="12"/>
      <c r="K4" s="12"/>
      <c r="L4" s="12"/>
    </row>
    <row r="5" spans="1:19" ht="3.75" customHeight="1">
      <c r="B5" s="4"/>
      <c r="C5" s="5"/>
      <c r="D5" s="4"/>
      <c r="E5" s="4"/>
      <c r="F5" s="14"/>
      <c r="G5" s="14"/>
      <c r="H5" s="12"/>
      <c r="I5" s="12"/>
      <c r="J5" s="12"/>
      <c r="K5" s="12"/>
      <c r="L5" s="12"/>
    </row>
    <row r="6" spans="1:19" ht="15" customHeight="1">
      <c r="B6" s="2"/>
      <c r="C6" s="3"/>
      <c r="D6" s="3"/>
      <c r="E6" s="8"/>
      <c r="F6" s="14"/>
      <c r="G6" s="14"/>
      <c r="H6" s="12"/>
      <c r="I6" s="12"/>
      <c r="J6" s="12"/>
      <c r="K6" s="12"/>
      <c r="L6" s="12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2"/>
      <c r="K7" s="12"/>
      <c r="L7" s="12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2"/>
      <c r="K8" s="12"/>
      <c r="L8" s="12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2"/>
      <c r="K9" s="12"/>
      <c r="L9" s="12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0"/>
      <c r="K10" s="10"/>
      <c r="L10" s="10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0"/>
      <c r="K11" s="10"/>
      <c r="L11" s="10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0"/>
      <c r="K12" s="10"/>
      <c r="L12" s="10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0"/>
      <c r="K13" s="10"/>
      <c r="L13" s="10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3"/>
      <c r="B22" s="34"/>
      <c r="C22" s="34"/>
      <c r="D22" s="34"/>
      <c r="E22" s="34"/>
      <c r="F22" s="34"/>
      <c r="G22" s="35"/>
      <c r="H22" s="32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3"/>
      <c r="B23" s="34"/>
      <c r="C23" s="34"/>
      <c r="D23" s="34"/>
      <c r="E23" s="34"/>
      <c r="F23" s="34"/>
      <c r="G23" s="35"/>
      <c r="H23" s="32"/>
      <c r="I23" s="10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3"/>
      <c r="B24" s="34"/>
      <c r="C24" s="34"/>
      <c r="D24" s="34"/>
      <c r="E24" s="34"/>
      <c r="F24" s="34"/>
      <c r="G24" s="35"/>
      <c r="H24" s="32"/>
      <c r="I24" s="10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0"/>
      <c r="I25" s="29" t="s">
        <v>18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0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0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0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0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0"/>
      <c r="F44" s="24"/>
      <c r="G44" s="24"/>
      <c r="H44" s="24"/>
    </row>
    <row r="46" spans="1:19" ht="14.25" thickBot="1">
      <c r="C46" s="13" t="s">
        <v>19</v>
      </c>
      <c r="D46" s="13" t="s">
        <v>13</v>
      </c>
      <c r="E46" s="13" t="s">
        <v>14</v>
      </c>
      <c r="F46" s="13" t="s">
        <v>15</v>
      </c>
      <c r="G46" s="13" t="s">
        <v>20</v>
      </c>
      <c r="H46" s="70"/>
      <c r="I46" s="70"/>
    </row>
    <row r="47" spans="1:19" ht="14.25" thickBot="1">
      <c r="A47" s="93" t="s">
        <v>51</v>
      </c>
      <c r="B47" s="94"/>
      <c r="C47" s="59">
        <f t="shared" ref="C47:E47" si="0">C48-C49</f>
        <v>514533</v>
      </c>
      <c r="D47" s="47">
        <f t="shared" si="0"/>
        <v>592194</v>
      </c>
      <c r="E47" s="47">
        <f t="shared" si="0"/>
        <v>646633</v>
      </c>
      <c r="F47" s="47">
        <f>F48-F49</f>
        <v>685024</v>
      </c>
      <c r="G47" s="60">
        <f>G48-G49</f>
        <v>747610</v>
      </c>
      <c r="H47" s="11"/>
      <c r="I47" s="11"/>
    </row>
    <row r="48" spans="1:19">
      <c r="A48" s="75" t="s">
        <v>43</v>
      </c>
      <c r="B48" s="76"/>
      <c r="C48" s="54">
        <v>2018646</v>
      </c>
      <c r="D48" s="54">
        <v>2055673</v>
      </c>
      <c r="E48" s="54">
        <v>2119351</v>
      </c>
      <c r="F48" s="55">
        <v>2163530</v>
      </c>
      <c r="G48" s="55">
        <v>2175707</v>
      </c>
      <c r="H48" s="70" t="s">
        <v>45</v>
      </c>
      <c r="I48" s="70"/>
    </row>
    <row r="49" spans="1:9">
      <c r="A49" s="75" t="s">
        <v>44</v>
      </c>
      <c r="B49" s="76"/>
      <c r="C49" s="41">
        <f t="shared" ref="C49:E49" si="1">C48-C59</f>
        <v>1504113</v>
      </c>
      <c r="D49" s="41">
        <f t="shared" si="1"/>
        <v>1463479</v>
      </c>
      <c r="E49" s="41">
        <f t="shared" si="1"/>
        <v>1472718</v>
      </c>
      <c r="F49" s="41">
        <f>F48-F59</f>
        <v>1478506</v>
      </c>
      <c r="G49" s="41">
        <f>G48-G59</f>
        <v>1428097</v>
      </c>
      <c r="H49" s="70" t="s">
        <v>50</v>
      </c>
      <c r="I49" s="70"/>
    </row>
    <row r="50" spans="1:9">
      <c r="A50" s="93" t="s">
        <v>61</v>
      </c>
      <c r="B50" s="95"/>
      <c r="C50" s="41">
        <f t="shared" ref="C50:F50" si="2">C51-C52-C53</f>
        <v>19055</v>
      </c>
      <c r="D50" s="41">
        <f t="shared" si="2"/>
        <v>21938</v>
      </c>
      <c r="E50" s="41">
        <f t="shared" si="2"/>
        <v>23668</v>
      </c>
      <c r="F50" s="41">
        <f t="shared" si="2"/>
        <v>25291</v>
      </c>
      <c r="G50" s="41">
        <f>G51-G52-G53</f>
        <v>27416</v>
      </c>
      <c r="H50" s="70"/>
      <c r="I50" s="70"/>
    </row>
    <row r="51" spans="1:9">
      <c r="A51" s="76" t="s">
        <v>8</v>
      </c>
      <c r="B51" s="78"/>
      <c r="C51" s="40">
        <v>19055</v>
      </c>
      <c r="D51" s="40">
        <v>21938</v>
      </c>
      <c r="E51" s="40">
        <v>23704</v>
      </c>
      <c r="F51" s="41">
        <v>25332</v>
      </c>
      <c r="G51" s="41">
        <v>27599</v>
      </c>
      <c r="H51" s="11" t="s">
        <v>34</v>
      </c>
      <c r="I51" s="11"/>
    </row>
    <row r="52" spans="1:9">
      <c r="A52" s="76" t="s">
        <v>46</v>
      </c>
      <c r="B52" s="78"/>
      <c r="C52" s="40">
        <v>0</v>
      </c>
      <c r="D52" s="40">
        <v>0</v>
      </c>
      <c r="E52" s="40">
        <v>0</v>
      </c>
      <c r="F52" s="41">
        <v>0</v>
      </c>
      <c r="G52" s="41">
        <v>0</v>
      </c>
      <c r="H52" s="11" t="s">
        <v>49</v>
      </c>
      <c r="I52" s="11"/>
    </row>
    <row r="53" spans="1:9" ht="14.25" thickBot="1">
      <c r="A53" s="96" t="s">
        <v>47</v>
      </c>
      <c r="B53" s="97"/>
      <c r="C53" s="52">
        <v>0</v>
      </c>
      <c r="D53" s="52">
        <v>0</v>
      </c>
      <c r="E53" s="51">
        <v>36</v>
      </c>
      <c r="F53" s="53">
        <v>41</v>
      </c>
      <c r="G53" s="67">
        <v>183</v>
      </c>
      <c r="H53" s="11" t="s">
        <v>48</v>
      </c>
      <c r="I53" s="11"/>
    </row>
    <row r="54" spans="1:9" ht="14.25" thickBot="1">
      <c r="A54" s="71" t="s">
        <v>66</v>
      </c>
      <c r="B54" s="72"/>
      <c r="C54" s="48">
        <f>C47/C50*100</f>
        <v>2700.2519023878244</v>
      </c>
      <c r="D54" s="48">
        <f>D47/D50*100</f>
        <v>2699.3983043121525</v>
      </c>
      <c r="E54" s="49">
        <f>E47/E50*100</f>
        <v>2732.0981916511746</v>
      </c>
      <c r="F54" s="48">
        <f>F47/F50*100</f>
        <v>2708.5682653908507</v>
      </c>
      <c r="G54" s="50">
        <f>G47/G50*100</f>
        <v>2726.9112926758098</v>
      </c>
      <c r="H54" s="73"/>
      <c r="I54" s="70"/>
    </row>
    <row r="55" spans="1:9">
      <c r="A55" s="74" t="s">
        <v>64</v>
      </c>
      <c r="B55" s="74"/>
      <c r="C55" s="45">
        <v>1835.56</v>
      </c>
      <c r="D55" s="45">
        <v>1716.82</v>
      </c>
      <c r="E55" s="46">
        <v>1554.05</v>
      </c>
      <c r="F55" s="45">
        <v>1671.86</v>
      </c>
      <c r="G55" s="45">
        <v>1673.47</v>
      </c>
    </row>
    <row r="56" spans="1:9">
      <c r="C56" s="36"/>
      <c r="D56" s="36"/>
      <c r="E56" s="37"/>
      <c r="F56" s="36"/>
      <c r="G56" s="36"/>
    </row>
    <row r="57" spans="1:9">
      <c r="C57" s="1">
        <v>2700.25</v>
      </c>
      <c r="D57" s="1">
        <v>2699.4</v>
      </c>
      <c r="E57" s="63">
        <v>2732.1</v>
      </c>
      <c r="F57" s="1">
        <v>2708.57</v>
      </c>
      <c r="G57" s="1">
        <v>2726.91</v>
      </c>
    </row>
    <row r="58" spans="1:9" ht="14.25" thickBot="1"/>
    <row r="59" spans="1:9" ht="14.25" thickBot="1">
      <c r="C59" s="56">
        <f t="shared" ref="C59:F59" si="3">ROUND(C57*C50/100,0)</f>
        <v>514533</v>
      </c>
      <c r="D59" s="57">
        <f t="shared" si="3"/>
        <v>592194</v>
      </c>
      <c r="E59" s="57">
        <f t="shared" si="3"/>
        <v>646633</v>
      </c>
      <c r="F59" s="57">
        <f t="shared" si="3"/>
        <v>685024</v>
      </c>
      <c r="G59" s="58">
        <f>ROUND(G57*G50/100,0)</f>
        <v>747610</v>
      </c>
    </row>
    <row r="60" spans="1:9">
      <c r="C60" s="38">
        <f>C49/C48</f>
        <v>0.74510984095279709</v>
      </c>
      <c r="D60" s="38">
        <f t="shared" ref="D60:G60" si="4">D49/D48</f>
        <v>0.71192208099245358</v>
      </c>
      <c r="E60" s="38">
        <f t="shared" si="4"/>
        <v>0.694891030320131</v>
      </c>
      <c r="F60" s="38">
        <f t="shared" si="4"/>
        <v>0.68337670381275051</v>
      </c>
      <c r="G60" s="38">
        <f t="shared" si="4"/>
        <v>0.65638295965403426</v>
      </c>
    </row>
  </sheetData>
  <mergeCells count="17">
    <mergeCell ref="A54:B54"/>
    <mergeCell ref="H54:I54"/>
    <mergeCell ref="A55:B55"/>
    <mergeCell ref="A52:B52"/>
    <mergeCell ref="A53:B53"/>
    <mergeCell ref="B2:D3"/>
    <mergeCell ref="E2:H3"/>
    <mergeCell ref="A49:B49"/>
    <mergeCell ref="A47:B47"/>
    <mergeCell ref="A51:B51"/>
    <mergeCell ref="A2:A3"/>
    <mergeCell ref="H46:I46"/>
    <mergeCell ref="A48:B48"/>
    <mergeCell ref="H48:I48"/>
    <mergeCell ref="H49:I49"/>
    <mergeCell ref="A50:B50"/>
    <mergeCell ref="H50:I50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54"/>
  <sheetViews>
    <sheetView showGridLines="0" showRowColHeaders="0" view="pageBreakPreview" zoomScaleNormal="100" zoomScaleSheetLayoutView="100" workbookViewId="0">
      <selection activeCell="H49" sqref="H49"/>
    </sheetView>
  </sheetViews>
  <sheetFormatPr defaultRowHeight="13.5"/>
  <cols>
    <col min="1" max="2" width="9" style="1"/>
    <col min="3" max="4" width="9" style="1" customWidth="1"/>
    <col min="5" max="5" width="9" style="12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6"/>
      <c r="C1" s="5"/>
      <c r="D1" s="6"/>
      <c r="E1" s="7"/>
      <c r="F1" s="14"/>
      <c r="G1" s="14"/>
      <c r="I1" s="12"/>
      <c r="J1" s="12"/>
      <c r="K1" s="12"/>
      <c r="L1" s="12"/>
      <c r="M1" s="12"/>
    </row>
    <row r="2" spans="1:19" ht="15" customHeight="1">
      <c r="A2" s="79" t="s">
        <v>32</v>
      </c>
      <c r="B2" s="81" t="s">
        <v>2</v>
      </c>
      <c r="C2" s="82"/>
      <c r="D2" s="85" t="s">
        <v>33</v>
      </c>
      <c r="E2" s="86"/>
      <c r="F2" s="86"/>
      <c r="G2" s="86"/>
      <c r="H2" s="87"/>
      <c r="J2" s="11"/>
      <c r="K2" s="11"/>
    </row>
    <row r="3" spans="1:19" ht="15" customHeight="1" thickBot="1">
      <c r="A3" s="80"/>
      <c r="B3" s="83"/>
      <c r="C3" s="84"/>
      <c r="D3" s="88"/>
      <c r="E3" s="89"/>
      <c r="F3" s="89"/>
      <c r="G3" s="89"/>
      <c r="H3" s="90"/>
      <c r="J3" s="11"/>
      <c r="K3" s="11"/>
    </row>
    <row r="4" spans="1:19" ht="3.75" customHeight="1">
      <c r="B4" s="6"/>
      <c r="C4" s="5"/>
      <c r="D4" s="6"/>
      <c r="E4" s="7"/>
      <c r="F4" s="14"/>
      <c r="G4" s="14"/>
      <c r="H4" s="12"/>
      <c r="I4" s="12"/>
      <c r="J4" s="12"/>
      <c r="K4" s="12"/>
      <c r="L4" s="12"/>
    </row>
    <row r="5" spans="1:19" ht="3.75" customHeight="1">
      <c r="B5" s="4"/>
      <c r="C5" s="5"/>
      <c r="D5" s="4"/>
      <c r="E5" s="4"/>
      <c r="F5" s="14"/>
      <c r="G5" s="14"/>
      <c r="H5" s="12"/>
      <c r="I5" s="12"/>
      <c r="J5" s="12"/>
      <c r="K5" s="12"/>
      <c r="L5" s="12"/>
    </row>
    <row r="6" spans="1:19" ht="15" customHeight="1">
      <c r="B6" s="2"/>
      <c r="C6" s="3"/>
      <c r="D6" s="3"/>
      <c r="E6" s="8"/>
      <c r="F6" s="14"/>
      <c r="G6" s="14"/>
      <c r="H6" s="12"/>
      <c r="I6" s="12"/>
      <c r="J6" s="12"/>
      <c r="K6" s="12"/>
      <c r="L6" s="12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2"/>
      <c r="K7" s="12"/>
      <c r="L7" s="12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2"/>
      <c r="K8" s="12"/>
      <c r="L8" s="12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2"/>
      <c r="K9" s="12"/>
      <c r="L9" s="12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0"/>
      <c r="K10" s="10"/>
      <c r="L10" s="10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0"/>
      <c r="K11" s="10"/>
      <c r="L11" s="10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0"/>
      <c r="K12" s="10"/>
      <c r="L12" s="10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0"/>
      <c r="K13" s="10"/>
      <c r="L13" s="10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3"/>
      <c r="B22" s="34"/>
      <c r="C22" s="34"/>
      <c r="D22" s="34"/>
      <c r="E22" s="34"/>
      <c r="F22" s="34"/>
      <c r="G22" s="35"/>
      <c r="H22" s="32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3"/>
      <c r="B23" s="34"/>
      <c r="C23" s="34"/>
      <c r="D23" s="34"/>
      <c r="E23" s="34"/>
      <c r="F23" s="34"/>
      <c r="G23" s="35"/>
      <c r="H23" s="32"/>
      <c r="I23" s="10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3"/>
      <c r="B24" s="34"/>
      <c r="C24" s="34"/>
      <c r="D24" s="34"/>
      <c r="E24" s="34"/>
      <c r="F24" s="34"/>
      <c r="G24" s="35"/>
      <c r="H24" s="32"/>
      <c r="I24" s="10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0"/>
      <c r="I25" s="29" t="s">
        <v>18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0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0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0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0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0"/>
      <c r="F44" s="24"/>
      <c r="G44" s="24"/>
      <c r="H44" s="24"/>
    </row>
    <row r="46" spans="1:19">
      <c r="C46" s="30" t="s">
        <v>19</v>
      </c>
      <c r="D46" s="30" t="s">
        <v>13</v>
      </c>
      <c r="E46" s="30" t="s">
        <v>14</v>
      </c>
      <c r="F46" s="30" t="s">
        <v>15</v>
      </c>
      <c r="G46" s="30" t="s">
        <v>20</v>
      </c>
      <c r="H46" s="70"/>
      <c r="I46" s="70"/>
    </row>
    <row r="47" spans="1:19">
      <c r="A47" s="75" t="s">
        <v>10</v>
      </c>
      <c r="B47" s="76"/>
      <c r="C47" s="40">
        <v>19055</v>
      </c>
      <c r="D47" s="40">
        <v>21938</v>
      </c>
      <c r="E47" s="40">
        <v>23704</v>
      </c>
      <c r="F47" s="41">
        <v>25332</v>
      </c>
      <c r="G47" s="41">
        <v>27599</v>
      </c>
      <c r="H47" s="70" t="s">
        <v>35</v>
      </c>
      <c r="I47" s="70"/>
    </row>
    <row r="48" spans="1:19">
      <c r="A48" s="75" t="s">
        <v>29</v>
      </c>
      <c r="B48" s="76"/>
      <c r="C48" s="40">
        <f>C49+C51</f>
        <v>68681</v>
      </c>
      <c r="D48" s="40">
        <f t="shared" ref="D48:G48" si="0">D49+D51</f>
        <v>81531.200000000012</v>
      </c>
      <c r="E48" s="40">
        <f t="shared" si="0"/>
        <v>97209.8</v>
      </c>
      <c r="F48" s="40">
        <f t="shared" si="0"/>
        <v>103272.4</v>
      </c>
      <c r="G48" s="40">
        <f t="shared" si="0"/>
        <v>107553.20000000001</v>
      </c>
      <c r="H48" s="70" t="s">
        <v>67</v>
      </c>
      <c r="I48" s="70"/>
    </row>
    <row r="49" spans="1:9">
      <c r="A49" s="75" t="s">
        <v>54</v>
      </c>
      <c r="B49" s="76"/>
      <c r="C49" s="40">
        <v>45467</v>
      </c>
      <c r="D49" s="40">
        <v>47022</v>
      </c>
      <c r="E49" s="40">
        <v>53601</v>
      </c>
      <c r="F49" s="41">
        <v>52544</v>
      </c>
      <c r="G49" s="41">
        <v>50624</v>
      </c>
      <c r="H49" s="31" t="s">
        <v>56</v>
      </c>
      <c r="I49" s="31"/>
    </row>
    <row r="50" spans="1:9">
      <c r="A50" s="98" t="s">
        <v>55</v>
      </c>
      <c r="B50" s="98"/>
      <c r="C50" s="61">
        <v>58035</v>
      </c>
      <c r="D50" s="61">
        <v>86273</v>
      </c>
      <c r="E50" s="61">
        <v>109022</v>
      </c>
      <c r="F50" s="62">
        <v>126821</v>
      </c>
      <c r="G50" s="62">
        <v>142323</v>
      </c>
      <c r="H50" s="31" t="s">
        <v>40</v>
      </c>
      <c r="I50" s="31"/>
    </row>
    <row r="51" spans="1:9" ht="14.25" thickBot="1">
      <c r="A51" s="68" t="s">
        <v>59</v>
      </c>
      <c r="B51" s="69"/>
      <c r="C51" s="55">
        <f t="shared" ref="C51:F51" si="1">C50*0.4</f>
        <v>23214</v>
      </c>
      <c r="D51" s="55">
        <f t="shared" si="1"/>
        <v>34509.200000000004</v>
      </c>
      <c r="E51" s="55">
        <f t="shared" si="1"/>
        <v>43608.800000000003</v>
      </c>
      <c r="F51" s="55">
        <f t="shared" si="1"/>
        <v>50728.4</v>
      </c>
      <c r="G51" s="55">
        <f>G50*0.4</f>
        <v>56929.200000000004</v>
      </c>
      <c r="H51" s="31" t="s">
        <v>58</v>
      </c>
      <c r="I51" s="31"/>
    </row>
    <row r="52" spans="1:9" ht="14.25" thickBot="1">
      <c r="A52" s="71" t="s">
        <v>2</v>
      </c>
      <c r="B52" s="72"/>
      <c r="C52" s="48">
        <f>C47/C48*100</f>
        <v>27.744208733128524</v>
      </c>
      <c r="D52" s="48">
        <f>D47/D48*100</f>
        <v>26.907490629354157</v>
      </c>
      <c r="E52" s="49">
        <f>E47/E48*100</f>
        <v>24.384372769000656</v>
      </c>
      <c r="F52" s="48">
        <f>F47/F48*100</f>
        <v>24.529303085819638</v>
      </c>
      <c r="G52" s="50">
        <f>G47/G48*100</f>
        <v>25.660789265219442</v>
      </c>
      <c r="H52" s="73"/>
      <c r="I52" s="70"/>
    </row>
    <row r="53" spans="1:9">
      <c r="A53" s="74" t="s">
        <v>64</v>
      </c>
      <c r="B53" s="74"/>
      <c r="C53" s="45">
        <v>52.89</v>
      </c>
      <c r="D53" s="45">
        <v>51.73</v>
      </c>
      <c r="E53" s="46">
        <v>53.01</v>
      </c>
      <c r="F53" s="45">
        <v>50.54</v>
      </c>
      <c r="G53" s="45">
        <v>49.22</v>
      </c>
    </row>
    <row r="54" spans="1:9">
      <c r="C54" s="36"/>
      <c r="D54" s="36"/>
      <c r="E54" s="37"/>
      <c r="F54" s="36"/>
      <c r="G54" s="36"/>
    </row>
  </sheetData>
  <mergeCells count="14">
    <mergeCell ref="A2:A3"/>
    <mergeCell ref="B2:C3"/>
    <mergeCell ref="D2:H3"/>
    <mergeCell ref="H46:I46"/>
    <mergeCell ref="A47:B47"/>
    <mergeCell ref="H47:I47"/>
    <mergeCell ref="A48:B48"/>
    <mergeCell ref="H48:I48"/>
    <mergeCell ref="A52:B52"/>
    <mergeCell ref="H52:I52"/>
    <mergeCell ref="A53:B53"/>
    <mergeCell ref="A49:B49"/>
    <mergeCell ref="A50:B50"/>
    <mergeCell ref="A51:B51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54"/>
  <sheetViews>
    <sheetView showGridLines="0" showRowColHeaders="0" view="pageBreakPreview" zoomScaleNormal="100" zoomScaleSheetLayoutView="100" workbookViewId="0"/>
  </sheetViews>
  <sheetFormatPr defaultRowHeight="13.5"/>
  <cols>
    <col min="1" max="2" width="9" style="1"/>
    <col min="3" max="4" width="9" style="1" customWidth="1"/>
    <col min="5" max="5" width="9" style="12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6"/>
      <c r="C1" s="5"/>
      <c r="D1" s="6"/>
      <c r="E1" s="7"/>
      <c r="F1" s="14"/>
      <c r="G1" s="14"/>
      <c r="I1" s="12"/>
      <c r="J1" s="12"/>
      <c r="K1" s="12"/>
      <c r="L1" s="12"/>
      <c r="M1" s="12"/>
    </row>
    <row r="2" spans="1:19" ht="15" customHeight="1">
      <c r="A2" s="79" t="s">
        <v>27</v>
      </c>
      <c r="B2" s="81" t="s">
        <v>3</v>
      </c>
      <c r="C2" s="82"/>
      <c r="D2" s="85" t="s">
        <v>28</v>
      </c>
      <c r="E2" s="86"/>
      <c r="F2" s="86"/>
      <c r="G2" s="86"/>
      <c r="H2" s="87"/>
      <c r="J2" s="11"/>
      <c r="K2" s="11"/>
    </row>
    <row r="3" spans="1:19" ht="15" customHeight="1" thickBot="1">
      <c r="A3" s="80"/>
      <c r="B3" s="83"/>
      <c r="C3" s="84"/>
      <c r="D3" s="88"/>
      <c r="E3" s="89"/>
      <c r="F3" s="89"/>
      <c r="G3" s="89"/>
      <c r="H3" s="90"/>
      <c r="J3" s="11"/>
      <c r="K3" s="11"/>
    </row>
    <row r="4" spans="1:19" ht="3.75" customHeight="1">
      <c r="B4" s="6"/>
      <c r="C4" s="5"/>
      <c r="D4" s="6"/>
      <c r="E4" s="7"/>
      <c r="F4" s="14"/>
      <c r="G4" s="14"/>
      <c r="H4" s="12"/>
      <c r="I4" s="12"/>
      <c r="J4" s="12"/>
      <c r="K4" s="12"/>
      <c r="L4" s="12"/>
    </row>
    <row r="5" spans="1:19" ht="3.75" customHeight="1">
      <c r="B5" s="4"/>
      <c r="C5" s="5"/>
      <c r="D5" s="4"/>
      <c r="E5" s="4"/>
      <c r="F5" s="14"/>
      <c r="G5" s="14"/>
      <c r="H5" s="12"/>
      <c r="I5" s="12"/>
      <c r="J5" s="12"/>
      <c r="K5" s="12"/>
      <c r="L5" s="12"/>
    </row>
    <row r="6" spans="1:19" ht="15" customHeight="1">
      <c r="B6" s="2"/>
      <c r="C6" s="3"/>
      <c r="D6" s="3"/>
      <c r="E6" s="8"/>
      <c r="F6" s="14"/>
      <c r="G6" s="14"/>
      <c r="H6" s="12"/>
      <c r="I6" s="12"/>
      <c r="J6" s="12"/>
      <c r="K6" s="12"/>
      <c r="L6" s="12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2"/>
      <c r="K7" s="12"/>
      <c r="L7" s="12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2"/>
      <c r="K8" s="12"/>
      <c r="L8" s="12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2"/>
      <c r="K9" s="12"/>
      <c r="L9" s="12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0"/>
      <c r="K10" s="10"/>
      <c r="L10" s="10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0"/>
      <c r="K11" s="10"/>
      <c r="L11" s="10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0"/>
      <c r="K12" s="10"/>
      <c r="L12" s="10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0"/>
      <c r="K13" s="10"/>
      <c r="L13" s="10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3"/>
      <c r="B22" s="34"/>
      <c r="C22" s="34"/>
      <c r="D22" s="34"/>
      <c r="E22" s="34"/>
      <c r="F22" s="34"/>
      <c r="G22" s="35"/>
      <c r="H22" s="32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3"/>
      <c r="B23" s="34"/>
      <c r="C23" s="34"/>
      <c r="D23" s="34"/>
      <c r="E23" s="34"/>
      <c r="F23" s="34"/>
      <c r="G23" s="35"/>
      <c r="H23" s="32"/>
      <c r="I23" s="10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3"/>
      <c r="B24" s="34"/>
      <c r="C24" s="34"/>
      <c r="D24" s="34"/>
      <c r="E24" s="34"/>
      <c r="F24" s="34"/>
      <c r="G24" s="35"/>
      <c r="H24" s="32"/>
      <c r="I24" s="10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0"/>
      <c r="I25" s="29" t="s">
        <v>18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0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0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0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0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0"/>
      <c r="F44" s="24"/>
      <c r="G44" s="24"/>
      <c r="H44" s="24"/>
    </row>
    <row r="46" spans="1:19">
      <c r="C46" s="30" t="s">
        <v>19</v>
      </c>
      <c r="D46" s="30" t="s">
        <v>13</v>
      </c>
      <c r="E46" s="30" t="s">
        <v>14</v>
      </c>
      <c r="F46" s="30" t="s">
        <v>15</v>
      </c>
      <c r="G46" s="30" t="s">
        <v>20</v>
      </c>
      <c r="H46" s="70"/>
      <c r="I46" s="70"/>
    </row>
    <row r="47" spans="1:19">
      <c r="A47" s="75" t="s">
        <v>29</v>
      </c>
      <c r="B47" s="76"/>
      <c r="C47" s="41">
        <f>C48+C50</f>
        <v>68681</v>
      </c>
      <c r="D47" s="41">
        <f>D48+D50</f>
        <v>81531.200000000012</v>
      </c>
      <c r="E47" s="41">
        <f>E48+E50</f>
        <v>97209.8</v>
      </c>
      <c r="F47" s="41">
        <f>F48+F50</f>
        <v>103272.4</v>
      </c>
      <c r="G47" s="41">
        <f>G48+G50</f>
        <v>107553.20000000001</v>
      </c>
      <c r="H47" s="70" t="s">
        <v>68</v>
      </c>
      <c r="I47" s="70"/>
    </row>
    <row r="48" spans="1:19">
      <c r="A48" s="75" t="s">
        <v>54</v>
      </c>
      <c r="B48" s="76"/>
      <c r="C48" s="40">
        <v>45467</v>
      </c>
      <c r="D48" s="40">
        <v>47022</v>
      </c>
      <c r="E48" s="40">
        <v>53601</v>
      </c>
      <c r="F48" s="41">
        <v>52544</v>
      </c>
      <c r="G48" s="41">
        <v>50624</v>
      </c>
      <c r="H48" s="11" t="s">
        <v>56</v>
      </c>
      <c r="I48" s="11"/>
    </row>
    <row r="49" spans="1:9">
      <c r="A49" s="98" t="s">
        <v>55</v>
      </c>
      <c r="B49" s="98"/>
      <c r="C49" s="61">
        <v>58035</v>
      </c>
      <c r="D49" s="61">
        <v>86273</v>
      </c>
      <c r="E49" s="61">
        <v>109022</v>
      </c>
      <c r="F49" s="62">
        <v>126821</v>
      </c>
      <c r="G49" s="62">
        <v>142323</v>
      </c>
      <c r="H49" s="11" t="s">
        <v>57</v>
      </c>
      <c r="I49" s="11"/>
    </row>
    <row r="50" spans="1:9">
      <c r="A50" s="68" t="s">
        <v>59</v>
      </c>
      <c r="B50" s="69"/>
      <c r="C50" s="55">
        <f t="shared" ref="C50:F50" si="0">C49*0.4</f>
        <v>23214</v>
      </c>
      <c r="D50" s="55">
        <f t="shared" si="0"/>
        <v>34509.200000000004</v>
      </c>
      <c r="E50" s="55">
        <f t="shared" si="0"/>
        <v>43608.800000000003</v>
      </c>
      <c r="F50" s="55">
        <f t="shared" si="0"/>
        <v>50728.4</v>
      </c>
      <c r="G50" s="55">
        <f>G49*0.4</f>
        <v>56929.200000000004</v>
      </c>
      <c r="H50" s="11" t="s">
        <v>58</v>
      </c>
      <c r="I50" s="11"/>
    </row>
    <row r="51" spans="1:9" ht="14.25" thickBot="1">
      <c r="A51" s="75" t="s">
        <v>11</v>
      </c>
      <c r="B51" s="76"/>
      <c r="C51" s="40">
        <v>100999</v>
      </c>
      <c r="D51" s="40">
        <v>114500</v>
      </c>
      <c r="E51" s="40">
        <v>135949</v>
      </c>
      <c r="F51" s="41">
        <v>138606</v>
      </c>
      <c r="G51" s="41">
        <v>147370</v>
      </c>
      <c r="H51" s="70" t="s">
        <v>30</v>
      </c>
      <c r="I51" s="70"/>
    </row>
    <row r="52" spans="1:9" ht="14.25" thickBot="1">
      <c r="A52" s="71" t="s">
        <v>3</v>
      </c>
      <c r="B52" s="72"/>
      <c r="C52" s="42">
        <f>C47/C51*1000</f>
        <v>680.01663382805771</v>
      </c>
      <c r="D52" s="42">
        <f>D47/D51*1000</f>
        <v>712.06288209606998</v>
      </c>
      <c r="E52" s="43">
        <f>E47/E51*1000</f>
        <v>715.04608345776728</v>
      </c>
      <c r="F52" s="42">
        <f>F47/F51*1000</f>
        <v>745.07885661515377</v>
      </c>
      <c r="G52" s="44">
        <f>G47/G51*1000</f>
        <v>729.81746624143318</v>
      </c>
      <c r="H52" s="73"/>
      <c r="I52" s="70"/>
    </row>
    <row r="53" spans="1:9">
      <c r="A53" s="74" t="s">
        <v>64</v>
      </c>
      <c r="B53" s="74"/>
      <c r="C53" s="46">
        <v>300.52</v>
      </c>
      <c r="D53" s="46">
        <v>310.47000000000003</v>
      </c>
      <c r="E53" s="46">
        <v>299.39</v>
      </c>
      <c r="F53" s="46">
        <v>320.36</v>
      </c>
      <c r="G53" s="46">
        <v>332.02</v>
      </c>
    </row>
    <row r="54" spans="1:9">
      <c r="C54" s="36"/>
      <c r="D54" s="36"/>
      <c r="E54" s="37"/>
      <c r="F54" s="36"/>
      <c r="G54" s="36"/>
    </row>
  </sheetData>
  <mergeCells count="14">
    <mergeCell ref="A2:A3"/>
    <mergeCell ref="B2:C3"/>
    <mergeCell ref="A51:B51"/>
    <mergeCell ref="D2:H3"/>
    <mergeCell ref="H46:I46"/>
    <mergeCell ref="A47:B47"/>
    <mergeCell ref="H47:I47"/>
    <mergeCell ref="A48:B48"/>
    <mergeCell ref="H51:I51"/>
    <mergeCell ref="A52:B52"/>
    <mergeCell ref="H52:I52"/>
    <mergeCell ref="A53:B53"/>
    <mergeCell ref="A49:B49"/>
    <mergeCell ref="A50:B50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51"/>
  <sheetViews>
    <sheetView showGridLines="0" showRowColHeaders="0" view="pageBreakPreview" zoomScaleNormal="100" zoomScaleSheetLayoutView="100" workbookViewId="0">
      <selection activeCell="L46" sqref="L46:L47"/>
    </sheetView>
  </sheetViews>
  <sheetFormatPr defaultRowHeight="13.5"/>
  <cols>
    <col min="1" max="2" width="9" style="1"/>
    <col min="3" max="4" width="9" style="1" customWidth="1"/>
    <col min="5" max="5" width="9" style="12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6"/>
      <c r="C1" s="5"/>
      <c r="D1" s="6"/>
      <c r="E1" s="7"/>
      <c r="F1" s="14"/>
      <c r="G1" s="14"/>
      <c r="I1" s="12"/>
      <c r="J1" s="12"/>
      <c r="K1" s="12"/>
      <c r="L1" s="12"/>
      <c r="M1" s="12"/>
    </row>
    <row r="2" spans="1:19" ht="15" customHeight="1">
      <c r="A2" s="79" t="s">
        <v>16</v>
      </c>
      <c r="B2" s="81" t="s">
        <v>4</v>
      </c>
      <c r="C2" s="82"/>
      <c r="D2" s="85" t="s">
        <v>23</v>
      </c>
      <c r="E2" s="86"/>
      <c r="F2" s="86"/>
      <c r="G2" s="86"/>
      <c r="H2" s="87"/>
      <c r="J2" s="11"/>
      <c r="K2" s="11"/>
    </row>
    <row r="3" spans="1:19" ht="15" customHeight="1" thickBot="1">
      <c r="A3" s="80"/>
      <c r="B3" s="83"/>
      <c r="C3" s="84"/>
      <c r="D3" s="88"/>
      <c r="E3" s="89"/>
      <c r="F3" s="89"/>
      <c r="G3" s="89"/>
      <c r="H3" s="90"/>
      <c r="J3" s="11"/>
      <c r="K3" s="11"/>
    </row>
    <row r="4" spans="1:19" ht="3.75" customHeight="1">
      <c r="B4" s="6"/>
      <c r="C4" s="5"/>
      <c r="D4" s="6"/>
      <c r="E4" s="7"/>
      <c r="F4" s="14"/>
      <c r="G4" s="14"/>
      <c r="H4" s="12"/>
      <c r="I4" s="12"/>
      <c r="J4" s="12"/>
      <c r="K4" s="12"/>
      <c r="L4" s="12"/>
    </row>
    <row r="5" spans="1:19" ht="3.75" customHeight="1">
      <c r="B5" s="4"/>
      <c r="C5" s="5"/>
      <c r="D5" s="4"/>
      <c r="E5" s="4"/>
      <c r="F5" s="14"/>
      <c r="G5" s="14"/>
      <c r="H5" s="12"/>
      <c r="I5" s="12"/>
      <c r="J5" s="12"/>
      <c r="K5" s="12"/>
      <c r="L5" s="12"/>
    </row>
    <row r="6" spans="1:19" ht="15" customHeight="1">
      <c r="B6" s="2"/>
      <c r="C6" s="3"/>
      <c r="D6" s="3"/>
      <c r="E6" s="8"/>
      <c r="F6" s="14"/>
      <c r="G6" s="14"/>
      <c r="H6" s="12"/>
      <c r="I6" s="12"/>
      <c r="J6" s="12"/>
      <c r="K6" s="12"/>
      <c r="L6" s="12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2"/>
      <c r="K7" s="12"/>
      <c r="L7" s="12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2"/>
      <c r="K8" s="12"/>
      <c r="L8" s="12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2"/>
      <c r="K9" s="12"/>
      <c r="L9" s="12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0"/>
      <c r="K10" s="10"/>
      <c r="L10" s="10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0"/>
      <c r="K11" s="10"/>
      <c r="L11" s="10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0"/>
      <c r="K12" s="10"/>
      <c r="L12" s="10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0"/>
      <c r="K13" s="10"/>
      <c r="L13" s="10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3"/>
      <c r="B22" s="34"/>
      <c r="C22" s="34"/>
      <c r="D22" s="34"/>
      <c r="E22" s="34"/>
      <c r="F22" s="34"/>
      <c r="G22" s="35"/>
      <c r="H22" s="32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3"/>
      <c r="B23" s="34"/>
      <c r="C23" s="34"/>
      <c r="D23" s="34"/>
      <c r="E23" s="34"/>
      <c r="F23" s="34"/>
      <c r="G23" s="35"/>
      <c r="H23" s="32"/>
      <c r="I23" s="10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3"/>
      <c r="B24" s="34"/>
      <c r="C24" s="34"/>
      <c r="D24" s="34"/>
      <c r="E24" s="34"/>
      <c r="F24" s="34"/>
      <c r="G24" s="35"/>
      <c r="H24" s="32"/>
      <c r="I24" s="10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0"/>
      <c r="I25" s="29" t="s">
        <v>18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0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0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0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0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0"/>
      <c r="F44" s="24"/>
      <c r="G44" s="24"/>
      <c r="H44" s="24"/>
    </row>
    <row r="46" spans="1:19">
      <c r="C46" s="30" t="s">
        <v>19</v>
      </c>
      <c r="D46" s="30" t="s">
        <v>13</v>
      </c>
      <c r="E46" s="30" t="s">
        <v>14</v>
      </c>
      <c r="F46" s="30" t="s">
        <v>15</v>
      </c>
      <c r="G46" s="30" t="s">
        <v>20</v>
      </c>
      <c r="H46" s="70"/>
      <c r="I46" s="70"/>
    </row>
    <row r="47" spans="1:19">
      <c r="A47" s="75" t="s">
        <v>26</v>
      </c>
      <c r="B47" s="76"/>
      <c r="C47" s="40">
        <v>283</v>
      </c>
      <c r="D47" s="40">
        <v>319</v>
      </c>
      <c r="E47" s="40">
        <v>372</v>
      </c>
      <c r="F47" s="41">
        <v>401</v>
      </c>
      <c r="G47" s="41">
        <v>393</v>
      </c>
      <c r="H47" s="70" t="s">
        <v>24</v>
      </c>
      <c r="I47" s="70"/>
    </row>
    <row r="48" spans="1:19" ht="14.25" thickBot="1">
      <c r="A48" s="75" t="s">
        <v>17</v>
      </c>
      <c r="B48" s="76"/>
      <c r="C48" s="40">
        <v>1070</v>
      </c>
      <c r="D48" s="40">
        <v>1070</v>
      </c>
      <c r="E48" s="40">
        <v>1070</v>
      </c>
      <c r="F48" s="41">
        <v>1070</v>
      </c>
      <c r="G48" s="41">
        <v>1070</v>
      </c>
      <c r="H48" s="70" t="s">
        <v>25</v>
      </c>
      <c r="I48" s="70"/>
    </row>
    <row r="49" spans="1:9" ht="14.25" thickBot="1">
      <c r="A49" s="71" t="s">
        <v>4</v>
      </c>
      <c r="B49" s="72"/>
      <c r="C49" s="48">
        <f>C47/C48*100</f>
        <v>26.448598130841123</v>
      </c>
      <c r="D49" s="48">
        <f>D47/D48*100</f>
        <v>29.813084112149536</v>
      </c>
      <c r="E49" s="49">
        <f>E47/E48*100</f>
        <v>34.766355140186917</v>
      </c>
      <c r="F49" s="48">
        <f>F47/F48*100</f>
        <v>37.476635514018689</v>
      </c>
      <c r="G49" s="50">
        <f>G47/G48*100</f>
        <v>36.728971962616825</v>
      </c>
      <c r="H49" s="73"/>
      <c r="I49" s="70"/>
    </row>
    <row r="50" spans="1:9">
      <c r="A50" s="74" t="s">
        <v>64</v>
      </c>
      <c r="B50" s="74"/>
      <c r="C50" s="45">
        <v>36.799999999999997</v>
      </c>
      <c r="D50" s="45">
        <v>36.67</v>
      </c>
      <c r="E50" s="46">
        <v>36.200000000000003</v>
      </c>
      <c r="F50" s="45">
        <v>34.74</v>
      </c>
      <c r="G50" s="45">
        <v>36.65</v>
      </c>
    </row>
    <row r="51" spans="1:9">
      <c r="C51" s="36"/>
      <c r="D51" s="36"/>
      <c r="E51" s="37"/>
      <c r="F51" s="36"/>
      <c r="G51" s="36"/>
    </row>
  </sheetData>
  <mergeCells count="11">
    <mergeCell ref="A2:A3"/>
    <mergeCell ref="B2:C3"/>
    <mergeCell ref="D2:H3"/>
    <mergeCell ref="H46:I46"/>
    <mergeCell ref="A47:B47"/>
    <mergeCell ref="H47:I47"/>
    <mergeCell ref="A48:B48"/>
    <mergeCell ref="H48:I48"/>
    <mergeCell ref="A49:B49"/>
    <mergeCell ref="H49:I49"/>
    <mergeCell ref="A50:B50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51"/>
  <sheetViews>
    <sheetView showGridLines="0" showRowColHeaders="0" view="pageBreakPreview" zoomScaleNormal="100" zoomScaleSheetLayoutView="100" workbookViewId="0">
      <selection activeCell="A49" sqref="A49:B49"/>
    </sheetView>
  </sheetViews>
  <sheetFormatPr defaultRowHeight="13.5"/>
  <cols>
    <col min="1" max="2" width="9" style="1"/>
    <col min="3" max="4" width="9" style="1" customWidth="1"/>
    <col min="5" max="5" width="9" style="12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6"/>
      <c r="C1" s="5"/>
      <c r="D1" s="6"/>
      <c r="E1" s="7"/>
      <c r="F1" s="14"/>
      <c r="G1" s="14"/>
      <c r="I1" s="12"/>
      <c r="J1" s="12"/>
      <c r="K1" s="12"/>
      <c r="L1" s="12"/>
      <c r="M1" s="12"/>
    </row>
    <row r="2" spans="1:19" ht="15" customHeight="1">
      <c r="A2" s="79" t="s">
        <v>12</v>
      </c>
      <c r="B2" s="81" t="s">
        <v>5</v>
      </c>
      <c r="C2" s="82"/>
      <c r="D2" s="85" t="s">
        <v>7</v>
      </c>
      <c r="E2" s="86"/>
      <c r="F2" s="86"/>
      <c r="G2" s="86"/>
      <c r="H2" s="87"/>
      <c r="J2" s="11"/>
      <c r="K2" s="11"/>
    </row>
    <row r="3" spans="1:19" ht="15" customHeight="1" thickBot="1">
      <c r="A3" s="80"/>
      <c r="B3" s="83"/>
      <c r="C3" s="84"/>
      <c r="D3" s="88"/>
      <c r="E3" s="89"/>
      <c r="F3" s="89"/>
      <c r="G3" s="89"/>
      <c r="H3" s="90"/>
      <c r="J3" s="11"/>
      <c r="K3" s="11"/>
    </row>
    <row r="4" spans="1:19" ht="3.75" customHeight="1">
      <c r="B4" s="6"/>
      <c r="C4" s="5"/>
      <c r="D4" s="6"/>
      <c r="E4" s="7"/>
      <c r="F4" s="14"/>
      <c r="G4" s="14"/>
      <c r="H4" s="12"/>
      <c r="I4" s="12"/>
      <c r="J4" s="12"/>
      <c r="K4" s="12"/>
      <c r="L4" s="12"/>
    </row>
    <row r="5" spans="1:19" ht="3.75" customHeight="1">
      <c r="B5" s="4"/>
      <c r="C5" s="5"/>
      <c r="D5" s="4"/>
      <c r="E5" s="4"/>
      <c r="F5" s="14"/>
      <c r="G5" s="14"/>
      <c r="H5" s="12"/>
      <c r="I5" s="12"/>
      <c r="J5" s="12"/>
      <c r="K5" s="12"/>
      <c r="L5" s="12"/>
    </row>
    <row r="6" spans="1:19" ht="15" customHeight="1">
      <c r="B6" s="2"/>
      <c r="C6" s="3"/>
      <c r="D6" s="3"/>
      <c r="E6" s="8"/>
      <c r="F6" s="14"/>
      <c r="G6" s="14"/>
      <c r="H6" s="12"/>
      <c r="I6" s="12"/>
      <c r="J6" s="12"/>
      <c r="K6" s="12"/>
      <c r="L6" s="12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2"/>
      <c r="K7" s="12"/>
      <c r="L7" s="12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2"/>
      <c r="K8" s="12"/>
      <c r="L8" s="12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2"/>
      <c r="K9" s="12"/>
      <c r="L9" s="12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0"/>
      <c r="K10" s="10"/>
      <c r="L10" s="10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0"/>
      <c r="K11" s="10"/>
      <c r="L11" s="10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0"/>
      <c r="K12" s="10"/>
      <c r="L12" s="10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0"/>
      <c r="K13" s="10"/>
      <c r="L13" s="10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3"/>
      <c r="B22" s="34"/>
      <c r="C22" s="34"/>
      <c r="D22" s="34"/>
      <c r="E22" s="34"/>
      <c r="F22" s="34"/>
      <c r="G22" s="35"/>
      <c r="H22" s="32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3"/>
      <c r="B23" s="34"/>
      <c r="C23" s="34"/>
      <c r="D23" s="34"/>
      <c r="E23" s="34"/>
      <c r="F23" s="34"/>
      <c r="G23" s="35"/>
      <c r="H23" s="32"/>
      <c r="I23" s="10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3"/>
      <c r="B24" s="34"/>
      <c r="C24" s="34"/>
      <c r="D24" s="34"/>
      <c r="E24" s="34"/>
      <c r="F24" s="34"/>
      <c r="G24" s="35"/>
      <c r="H24" s="32"/>
      <c r="I24" s="10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0"/>
      <c r="I25" s="29" t="s">
        <v>18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0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0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0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0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0"/>
      <c r="F44" s="24"/>
      <c r="G44" s="24"/>
      <c r="H44" s="24"/>
    </row>
    <row r="46" spans="1:19">
      <c r="C46" s="30" t="s">
        <v>19</v>
      </c>
      <c r="D46" s="30" t="s">
        <v>13</v>
      </c>
      <c r="E46" s="30" t="s">
        <v>14</v>
      </c>
      <c r="F46" s="30" t="s">
        <v>15</v>
      </c>
      <c r="G46" s="30" t="s">
        <v>20</v>
      </c>
      <c r="H46" s="70"/>
      <c r="I46" s="70"/>
    </row>
    <row r="47" spans="1:19">
      <c r="A47" s="75" t="s">
        <v>60</v>
      </c>
      <c r="B47" s="76"/>
      <c r="C47" s="40">
        <v>1138</v>
      </c>
      <c r="D47" s="40">
        <v>1283</v>
      </c>
      <c r="E47" s="40">
        <v>1416</v>
      </c>
      <c r="F47" s="41">
        <v>1541</v>
      </c>
      <c r="G47" s="41">
        <v>1633</v>
      </c>
      <c r="H47" s="70" t="s">
        <v>22</v>
      </c>
      <c r="I47" s="70"/>
    </row>
    <row r="48" spans="1:19" ht="14.25" thickBot="1">
      <c r="A48" s="75" t="s">
        <v>31</v>
      </c>
      <c r="B48" s="76"/>
      <c r="C48" s="40">
        <v>2811</v>
      </c>
      <c r="D48" s="40">
        <v>3069</v>
      </c>
      <c r="E48" s="40">
        <v>3235</v>
      </c>
      <c r="F48" s="41">
        <v>3213</v>
      </c>
      <c r="G48" s="41">
        <v>3179</v>
      </c>
      <c r="H48" s="70" t="s">
        <v>21</v>
      </c>
      <c r="I48" s="70"/>
    </row>
    <row r="49" spans="1:9" ht="14.25" thickBot="1">
      <c r="A49" s="71" t="s">
        <v>65</v>
      </c>
      <c r="B49" s="72"/>
      <c r="C49" s="48">
        <f>C47/C48*100</f>
        <v>40.483813589469939</v>
      </c>
      <c r="D49" s="48">
        <f>D47/D48*100</f>
        <v>41.805148256761157</v>
      </c>
      <c r="E49" s="49">
        <f>E47/E48*100</f>
        <v>43.771251931993817</v>
      </c>
      <c r="F49" s="48">
        <f>F47/F48*100</f>
        <v>47.961406784936194</v>
      </c>
      <c r="G49" s="50">
        <f>G47/G48*100</f>
        <v>51.368354828562445</v>
      </c>
      <c r="H49" s="73"/>
      <c r="I49" s="70"/>
    </row>
    <row r="50" spans="1:9">
      <c r="A50" s="74" t="s">
        <v>64</v>
      </c>
      <c r="B50" s="74"/>
      <c r="C50" s="45">
        <v>71.62</v>
      </c>
      <c r="D50" s="45">
        <v>71.239999999999995</v>
      </c>
      <c r="E50" s="46">
        <v>71.069999999999993</v>
      </c>
      <c r="F50" s="45">
        <v>70.14</v>
      </c>
      <c r="G50" s="45">
        <v>68.83</v>
      </c>
    </row>
    <row r="51" spans="1:9">
      <c r="C51" s="36"/>
      <c r="D51" s="36"/>
      <c r="E51" s="37"/>
      <c r="F51" s="36"/>
      <c r="G51" s="36"/>
    </row>
  </sheetData>
  <mergeCells count="11">
    <mergeCell ref="A2:A3"/>
    <mergeCell ref="B2:C3"/>
    <mergeCell ref="D2:H3"/>
    <mergeCell ref="H46:I46"/>
    <mergeCell ref="A47:B47"/>
    <mergeCell ref="H47:I47"/>
    <mergeCell ref="A48:B48"/>
    <mergeCell ref="H48:I48"/>
    <mergeCell ref="A49:B49"/>
    <mergeCell ref="H49:I49"/>
    <mergeCell ref="A50:B50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T44"/>
  <sheetViews>
    <sheetView showGridLines="0" showRowColHeaders="0" tabSelected="1" view="pageBreakPreview" zoomScaleNormal="100" zoomScaleSheetLayoutView="100" workbookViewId="0">
      <selection activeCell="G3" sqref="G3"/>
    </sheetView>
  </sheetViews>
  <sheetFormatPr defaultRowHeight="13.5"/>
  <cols>
    <col min="1" max="20" width="12.5" style="9" customWidth="1"/>
    <col min="21" max="16384" width="9" style="9"/>
  </cols>
  <sheetData>
    <row r="1" spans="1:7" ht="13.5" customHeight="1">
      <c r="A1" s="99" t="s">
        <v>62</v>
      </c>
      <c r="B1" s="99"/>
      <c r="D1" s="100" t="s">
        <v>63</v>
      </c>
      <c r="E1" s="102" t="s">
        <v>69</v>
      </c>
      <c r="F1" s="102"/>
      <c r="G1" s="102"/>
    </row>
    <row r="2" spans="1:7" ht="13.5" customHeight="1" thickBot="1">
      <c r="A2" s="99"/>
      <c r="B2" s="99"/>
      <c r="C2" s="66"/>
      <c r="D2" s="101"/>
      <c r="E2" s="103"/>
      <c r="F2" s="103"/>
      <c r="G2" s="103"/>
    </row>
    <row r="3" spans="1:7" ht="14.25" thickTop="1">
      <c r="A3" s="64"/>
      <c r="B3" s="64"/>
      <c r="C3" s="65"/>
      <c r="D3" s="64"/>
      <c r="E3" s="64"/>
      <c r="F3" s="64"/>
    </row>
    <row r="4" spans="1:7">
      <c r="A4" s="64"/>
      <c r="B4" s="64"/>
      <c r="C4" s="65"/>
      <c r="D4" s="64"/>
      <c r="E4" s="64"/>
      <c r="F4" s="64"/>
    </row>
    <row r="25" spans="16:20">
      <c r="P25" s="39"/>
      <c r="Q25" s="39"/>
      <c r="R25" s="39"/>
      <c r="S25" s="39"/>
      <c r="T25" s="39"/>
    </row>
    <row r="26" spans="16:20">
      <c r="P26" s="39"/>
      <c r="Q26" s="39"/>
      <c r="R26" s="39"/>
      <c r="S26" s="39"/>
      <c r="T26" s="39"/>
    </row>
    <row r="27" spans="16:20">
      <c r="P27" s="39"/>
      <c r="Q27" s="39"/>
      <c r="R27" s="39"/>
      <c r="S27" s="39"/>
      <c r="T27" s="39"/>
    </row>
    <row r="28" spans="16:20">
      <c r="P28" s="39"/>
      <c r="Q28" s="39"/>
      <c r="R28" s="39"/>
      <c r="S28" s="39"/>
      <c r="T28" s="39"/>
    </row>
    <row r="29" spans="16:20">
      <c r="P29" s="39"/>
      <c r="Q29" s="39"/>
      <c r="R29" s="39"/>
      <c r="S29" s="39"/>
      <c r="T29" s="39"/>
    </row>
    <row r="30" spans="16:20">
      <c r="P30" s="39"/>
      <c r="Q30" s="39"/>
      <c r="R30" s="39"/>
      <c r="S30" s="39"/>
      <c r="T30" s="39"/>
    </row>
    <row r="31" spans="16:20">
      <c r="P31" s="39"/>
      <c r="Q31" s="39"/>
      <c r="R31" s="39"/>
      <c r="S31" s="39"/>
      <c r="T31" s="39"/>
    </row>
    <row r="32" spans="16:20">
      <c r="P32" s="39"/>
      <c r="Q32" s="39"/>
      <c r="R32" s="39"/>
      <c r="S32" s="39"/>
      <c r="T32" s="39"/>
    </row>
    <row r="33" spans="16:20">
      <c r="P33" s="39"/>
      <c r="Q33" s="39"/>
      <c r="R33" s="39"/>
      <c r="S33" s="39"/>
      <c r="T33" s="39"/>
    </row>
    <row r="34" spans="16:20">
      <c r="P34" s="39"/>
      <c r="Q34" s="39"/>
      <c r="R34" s="39"/>
      <c r="S34" s="39"/>
      <c r="T34" s="39"/>
    </row>
    <row r="35" spans="16:20">
      <c r="P35" s="39"/>
      <c r="Q35" s="39"/>
      <c r="R35" s="39"/>
      <c r="S35" s="39"/>
      <c r="T35" s="39"/>
    </row>
    <row r="36" spans="16:20">
      <c r="P36" s="39"/>
      <c r="Q36" s="39"/>
      <c r="R36" s="39"/>
      <c r="S36" s="39"/>
      <c r="T36" s="39"/>
    </row>
    <row r="37" spans="16:20">
      <c r="P37" s="39"/>
      <c r="Q37" s="39"/>
      <c r="R37" s="39"/>
      <c r="S37" s="39"/>
      <c r="T37" s="39"/>
    </row>
    <row r="38" spans="16:20">
      <c r="P38" s="39"/>
      <c r="Q38" s="39"/>
      <c r="R38" s="39"/>
      <c r="S38" s="39"/>
      <c r="T38" s="39"/>
    </row>
    <row r="39" spans="16:20">
      <c r="P39" s="39"/>
      <c r="Q39" s="39"/>
      <c r="R39" s="39"/>
      <c r="S39" s="39"/>
      <c r="T39" s="39"/>
    </row>
    <row r="40" spans="16:20">
      <c r="P40" s="39"/>
      <c r="Q40" s="39"/>
      <c r="R40" s="39"/>
      <c r="S40" s="39"/>
      <c r="T40" s="39"/>
    </row>
    <row r="41" spans="16:20">
      <c r="P41" s="39"/>
      <c r="Q41" s="39"/>
      <c r="R41" s="39"/>
      <c r="S41" s="39"/>
      <c r="T41" s="39"/>
    </row>
    <row r="42" spans="16:20">
      <c r="P42" s="39"/>
      <c r="Q42" s="39"/>
      <c r="R42" s="39"/>
      <c r="S42" s="39"/>
      <c r="T42" s="39"/>
    </row>
    <row r="43" spans="16:20">
      <c r="P43" s="39"/>
      <c r="Q43" s="39"/>
      <c r="R43" s="39"/>
      <c r="S43" s="39"/>
      <c r="T43" s="39"/>
    </row>
    <row r="44" spans="16:20">
      <c r="P44" s="39"/>
      <c r="Q44" s="39"/>
      <c r="R44" s="39"/>
      <c r="S44" s="39"/>
      <c r="T44" s="39"/>
    </row>
  </sheetData>
  <mergeCells count="3">
    <mergeCell ref="A1:B2"/>
    <mergeCell ref="D1:D2"/>
    <mergeCell ref="E1:G2"/>
  </mergeCells>
  <phoneticPr fontId="2"/>
  <printOptions horizontalCentered="1" verticalCentered="1"/>
  <pageMargins left="0.19685039370078741" right="0.19685039370078741" top="0.94488188976377963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1-①収益的収支比率</vt:lpstr>
      <vt:lpstr>1-④企業債残高対事業規模比率</vt:lpstr>
      <vt:lpstr>1-⑤経費回収率</vt:lpstr>
      <vt:lpstr>1-⑥汚水処理原価</vt:lpstr>
      <vt:lpstr>1-⑦施設利用率</vt:lpstr>
      <vt:lpstr>1-⑧水洗化率</vt:lpstr>
      <vt:lpstr>まとめ</vt:lpstr>
      <vt:lpstr>'1-①収益的収支比率'!Print_Area</vt:lpstr>
      <vt:lpstr>'1-④企業債残高対事業規模比率'!Print_Area</vt:lpstr>
      <vt:lpstr>'1-⑤経費回収率'!Print_Area</vt:lpstr>
      <vt:lpstr>'1-⑥汚水処理原価'!Print_Area</vt:lpstr>
      <vt:lpstr>'1-⑦施設利用率'!Print_Area</vt:lpstr>
      <vt:lpstr>'1-⑧水洗化率'!Print_Area</vt:lpstr>
      <vt:lpstr>まとめ!Print_Area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下水道課（o-gesui04）</dc:creator>
  <cp:lastModifiedBy>下水道課（o-gesui04）</cp:lastModifiedBy>
  <cp:lastPrinted>2017-03-23T12:28:41Z</cp:lastPrinted>
  <dcterms:created xsi:type="dcterms:W3CDTF">2016-09-13T07:43:47Z</dcterms:created>
  <dcterms:modified xsi:type="dcterms:W3CDTF">2017-03-24T02:40:40Z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