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drawings/drawing13.xml" ContentType="application/vnd.openxmlformats-officedocument.drawingml.chartshapes+xml"/>
  <Override PartName="/xl/charts/chart20.xml" ContentType="application/vnd.openxmlformats-officedocument.drawingml.chart+xml"/>
  <Override PartName="/xl/drawings/drawing14.xml" ContentType="application/vnd.openxmlformats-officedocument.drawingml.chartshapes+xml"/>
  <Override PartName="/xl/charts/chart21.xml" ContentType="application/vnd.openxmlformats-officedocument.drawingml.chart+xml"/>
  <Override PartName="/xl/drawings/drawing15.xml" ContentType="application/vnd.openxmlformats-officedocument.drawingml.chartshapes+xml"/>
  <Override PartName="/xl/charts/chart22.xml" ContentType="application/vnd.openxmlformats-officedocument.drawingml.chart+xml"/>
  <Override PartName="/xl/drawings/drawing16.xml" ContentType="application/vnd.openxmlformats-officedocument.drawingml.chartshapes+xml"/>
  <Override PartName="/xl/charts/chart23.xml" ContentType="application/vnd.openxmlformats-officedocument.drawingml.chart+xml"/>
  <Override PartName="/xl/drawings/drawing17.xml" ContentType="application/vnd.openxmlformats-officedocument.drawingml.chartshapes+xml"/>
  <Override PartName="/xl/charts/chart24.xml" ContentType="application/vnd.openxmlformats-officedocument.drawingml.chart+xml"/>
  <Override PartName="/xl/drawings/drawing1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050" windowWidth="28830" windowHeight="7110" activeTab="6"/>
  </bookViews>
  <sheets>
    <sheet name="1-①収益的収支比率" sheetId="15" r:id="rId1"/>
    <sheet name="1-④企業債残高対事業規模比率" sheetId="16" r:id="rId2"/>
    <sheet name="1-⑤経費回収率" sheetId="14" r:id="rId3"/>
    <sheet name="1-⑥汚水処理原価" sheetId="13" r:id="rId4"/>
    <sheet name="1-⑦施設利用率" sheetId="12" r:id="rId5"/>
    <sheet name="1-⑧水洗化率" sheetId="10" r:id="rId6"/>
    <sheet name="まとめ" sheetId="11" r:id="rId7"/>
  </sheets>
  <definedNames>
    <definedName name="_xlnm.Print_Area" localSheetId="0">'1-①収益的収支比率'!$A$1:$S$43</definedName>
    <definedName name="_xlnm.Print_Area" localSheetId="1">'1-④企業債残高対事業規模比率'!$A$1:$S$43</definedName>
    <definedName name="_xlnm.Print_Area" localSheetId="2">'1-⑤経費回収率'!$A$1:$S$43</definedName>
    <definedName name="_xlnm.Print_Area" localSheetId="3">'1-⑥汚水処理原価'!$A$1:$S$44</definedName>
    <definedName name="_xlnm.Print_Area" localSheetId="4">'1-⑦施設利用率'!$A$1:$S$43</definedName>
    <definedName name="_xlnm.Print_Area" localSheetId="5">'1-⑧水洗化率'!$A$1:$S$43</definedName>
    <definedName name="_xlnm.Print_Area" localSheetId="6">まとめ!$A$1:$P$48</definedName>
  </definedNames>
  <calcPr calcId="145621"/>
  <customWorkbookViews>
    <customWorkbookView name="下水道課（o-gesui04） - 個人用ビュー" guid="{06FC6148-88CB-4D11-960B-CA029D0CDC48}" mergeInterval="0" personalView="1" maximized="1" windowWidth="1916" windowHeight="850" activeSheetId="1"/>
    <customWorkbookView name="上下水道部管理課（o-suikanri06） - 個人用ビュー" guid="{ACB3DE99-342B-4C88-8629-9A5CCCC3D48F}" mergeInterval="0" personalView="1" xWindow="328" yWindow="88" windowWidth="1498" windowHeight="690" activeSheetId="2"/>
  </customWorkbookViews>
</workbook>
</file>

<file path=xl/calcChain.xml><?xml version="1.0" encoding="utf-8"?>
<calcChain xmlns="http://schemas.openxmlformats.org/spreadsheetml/2006/main">
  <c r="G49" i="16" l="1"/>
  <c r="E52" i="13" l="1"/>
  <c r="G51" i="14" l="1"/>
  <c r="F51" i="14"/>
  <c r="E51" i="14"/>
  <c r="D51" i="14"/>
  <c r="C51" i="14"/>
  <c r="C50" i="13" l="1"/>
  <c r="C47" i="13" s="1"/>
  <c r="D50" i="13"/>
  <c r="D47" i="13" s="1"/>
  <c r="E50" i="13"/>
  <c r="E47" i="13" s="1"/>
  <c r="F50" i="13"/>
  <c r="F47" i="13" s="1"/>
  <c r="G50" i="13"/>
  <c r="G47" i="13" s="1"/>
  <c r="D60" i="16" l="1"/>
  <c r="E60" i="16"/>
  <c r="F60" i="16"/>
  <c r="G60" i="16"/>
  <c r="D54" i="16"/>
  <c r="E54" i="16"/>
  <c r="F54" i="16"/>
  <c r="D49" i="16"/>
  <c r="D47" i="16" s="1"/>
  <c r="E49" i="16"/>
  <c r="E47" i="16" s="1"/>
  <c r="F49" i="16"/>
  <c r="D59" i="16"/>
  <c r="E59" i="16"/>
  <c r="F59" i="16"/>
  <c r="G59" i="16"/>
  <c r="F47" i="16"/>
  <c r="C50" i="16"/>
  <c r="C59" i="16" s="1"/>
  <c r="C49" i="16" s="1"/>
  <c r="D50" i="16"/>
  <c r="E50" i="16"/>
  <c r="F50" i="16"/>
  <c r="G47" i="16"/>
  <c r="G54" i="16" s="1"/>
  <c r="G50" i="16"/>
  <c r="C50" i="15"/>
  <c r="C55" i="15"/>
  <c r="D50" i="15"/>
  <c r="D55" i="15" s="1"/>
  <c r="E50" i="15"/>
  <c r="E55" i="15" s="1"/>
  <c r="F50" i="15"/>
  <c r="F55" i="15" s="1"/>
  <c r="G50" i="15"/>
  <c r="G55" i="15" s="1"/>
  <c r="C52" i="14"/>
  <c r="G52" i="14"/>
  <c r="F52" i="14"/>
  <c r="E52" i="14"/>
  <c r="D52" i="14"/>
  <c r="C49" i="10"/>
  <c r="D49" i="10"/>
  <c r="E49" i="10"/>
  <c r="F49" i="10"/>
  <c r="G49" i="10"/>
  <c r="C49" i="12"/>
  <c r="D49" i="12"/>
  <c r="E49" i="12"/>
  <c r="F49" i="12"/>
  <c r="G49" i="12"/>
  <c r="G52" i="13"/>
  <c r="C52" i="13"/>
  <c r="D52" i="13"/>
  <c r="F52" i="13"/>
  <c r="C60" i="16" l="1"/>
  <c r="C47" i="16"/>
  <c r="C54" i="16" s="1"/>
</calcChain>
</file>

<file path=xl/comments1.xml><?xml version="1.0" encoding="utf-8"?>
<comments xmlns="http://schemas.openxmlformats.org/spreadsheetml/2006/main">
  <authors>
    <author>下水道課（o-gesui04）</author>
  </authors>
  <commentList>
    <comment ref="H49" authorId="0">
      <text>
        <r>
          <rPr>
            <b/>
            <sz val="9"/>
            <color indexed="81"/>
            <rFont val="ＭＳ Ｐゴシック"/>
            <family val="3"/>
            <charset val="128"/>
          </rPr>
          <t>計算方法が不明のため、逆算して算出。</t>
        </r>
      </text>
    </comment>
  </commentList>
</comments>
</file>

<file path=xl/sharedStrings.xml><?xml version="1.0" encoding="utf-8"?>
<sst xmlns="http://schemas.openxmlformats.org/spreadsheetml/2006/main" count="123" uniqueCount="77">
  <si>
    <t>収益的収支比率</t>
    <rPh sb="0" eb="3">
      <t>シュウエキテキ</t>
    </rPh>
    <rPh sb="3" eb="5">
      <t>シュウシ</t>
    </rPh>
    <rPh sb="5" eb="7">
      <t>ヒリツ</t>
    </rPh>
    <phoneticPr fontId="2"/>
  </si>
  <si>
    <t>企業債残高対事業規模比率</t>
    <rPh sb="0" eb="2">
      <t>キギョウ</t>
    </rPh>
    <rPh sb="2" eb="3">
      <t>サイ</t>
    </rPh>
    <rPh sb="3" eb="5">
      <t>ザンダカ</t>
    </rPh>
    <rPh sb="5" eb="6">
      <t>タイ</t>
    </rPh>
    <rPh sb="6" eb="8">
      <t>ジギョウ</t>
    </rPh>
    <rPh sb="8" eb="10">
      <t>キボ</t>
    </rPh>
    <rPh sb="10" eb="12">
      <t>ヒリツ</t>
    </rPh>
    <phoneticPr fontId="2"/>
  </si>
  <si>
    <t>経費回収率</t>
    <rPh sb="0" eb="2">
      <t>ケイヒ</t>
    </rPh>
    <rPh sb="2" eb="4">
      <t>カイシュウ</t>
    </rPh>
    <rPh sb="4" eb="5">
      <t>リツ</t>
    </rPh>
    <phoneticPr fontId="2"/>
  </si>
  <si>
    <t>汚水処理原価</t>
    <rPh sb="0" eb="2">
      <t>オスイ</t>
    </rPh>
    <rPh sb="2" eb="4">
      <t>ショリ</t>
    </rPh>
    <rPh sb="4" eb="6">
      <t>ゲンカ</t>
    </rPh>
    <phoneticPr fontId="2"/>
  </si>
  <si>
    <t>施設利用率</t>
    <rPh sb="0" eb="2">
      <t>シセツ</t>
    </rPh>
    <rPh sb="2" eb="5">
      <t>リヨウリツ</t>
    </rPh>
    <phoneticPr fontId="2"/>
  </si>
  <si>
    <t>水洗化率</t>
    <rPh sb="0" eb="3">
      <t>スイセンカ</t>
    </rPh>
    <rPh sb="3" eb="4">
      <t>リツ</t>
    </rPh>
    <phoneticPr fontId="2"/>
  </si>
  <si>
    <t>料金収入に対する企業債残高の割合</t>
    <rPh sb="0" eb="2">
      <t>リョウキン</t>
    </rPh>
    <rPh sb="2" eb="4">
      <t>シュウニュウ</t>
    </rPh>
    <rPh sb="5" eb="6">
      <t>タイ</t>
    </rPh>
    <rPh sb="8" eb="10">
      <t>キギョウ</t>
    </rPh>
    <rPh sb="10" eb="11">
      <t>サイ</t>
    </rPh>
    <rPh sb="11" eb="13">
      <t>ザンダカ</t>
    </rPh>
    <rPh sb="14" eb="16">
      <t>ワリアイ</t>
    </rPh>
    <phoneticPr fontId="2"/>
  </si>
  <si>
    <t>水洗便所を設置して汚水処理している割合</t>
    <rPh sb="0" eb="2">
      <t>スイセン</t>
    </rPh>
    <rPh sb="2" eb="4">
      <t>ベンジョ</t>
    </rPh>
    <rPh sb="5" eb="7">
      <t>セッチ</t>
    </rPh>
    <rPh sb="9" eb="11">
      <t>オスイ</t>
    </rPh>
    <rPh sb="11" eb="13">
      <t>ショリ</t>
    </rPh>
    <rPh sb="17" eb="19">
      <t>ワリアイ</t>
    </rPh>
    <phoneticPr fontId="2"/>
  </si>
  <si>
    <t>営業収益</t>
    <rPh sb="0" eb="2">
      <t>エイギョウ</t>
    </rPh>
    <rPh sb="2" eb="4">
      <t>シュウエキ</t>
    </rPh>
    <phoneticPr fontId="2"/>
  </si>
  <si>
    <t>総収益</t>
    <rPh sb="0" eb="3">
      <t>ソウシュウエキ</t>
    </rPh>
    <phoneticPr fontId="2"/>
  </si>
  <si>
    <t>下水道使用料</t>
    <rPh sb="0" eb="3">
      <t>ゲスイドウ</t>
    </rPh>
    <rPh sb="3" eb="6">
      <t>シヨウリョウ</t>
    </rPh>
    <phoneticPr fontId="2"/>
  </si>
  <si>
    <t>年間有収水量</t>
    <rPh sb="0" eb="2">
      <t>ネンカン</t>
    </rPh>
    <rPh sb="2" eb="4">
      <t>ユウシュウ</t>
    </rPh>
    <rPh sb="4" eb="6">
      <t>スイリョウ</t>
    </rPh>
    <phoneticPr fontId="2"/>
  </si>
  <si>
    <t>1-⑧</t>
    <phoneticPr fontId="2"/>
  </si>
  <si>
    <t>H24</t>
  </si>
  <si>
    <t>H25</t>
  </si>
  <si>
    <t>H26</t>
  </si>
  <si>
    <t>1-⑦</t>
    <phoneticPr fontId="2"/>
  </si>
  <si>
    <t>処理能力</t>
    <rPh sb="0" eb="2">
      <t>ショリ</t>
    </rPh>
    <rPh sb="2" eb="4">
      <t>ノウリョク</t>
    </rPh>
    <phoneticPr fontId="2"/>
  </si>
  <si>
    <t>=</t>
    <phoneticPr fontId="2"/>
  </si>
  <si>
    <t>H23</t>
    <phoneticPr fontId="2"/>
  </si>
  <si>
    <t>H27</t>
  </si>
  <si>
    <t>10表1行11列</t>
    <phoneticPr fontId="2"/>
  </si>
  <si>
    <t>10表1行12列</t>
    <rPh sb="7" eb="8">
      <t>レツ</t>
    </rPh>
    <phoneticPr fontId="2"/>
  </si>
  <si>
    <t>処理能力に対する一日平均処理水量の割合</t>
    <phoneticPr fontId="2"/>
  </si>
  <si>
    <t>10表1行48列</t>
    <rPh sb="7" eb="8">
      <t>レツ</t>
    </rPh>
    <phoneticPr fontId="2"/>
  </si>
  <si>
    <t>10表1行44列</t>
    <phoneticPr fontId="2"/>
  </si>
  <si>
    <t>一日平均処理水量</t>
    <rPh sb="0" eb="2">
      <t>イチニチ</t>
    </rPh>
    <rPh sb="2" eb="4">
      <t>ヘイキン</t>
    </rPh>
    <rPh sb="4" eb="6">
      <t>ショリ</t>
    </rPh>
    <rPh sb="6" eb="8">
      <t>スイリョウ</t>
    </rPh>
    <phoneticPr fontId="2"/>
  </si>
  <si>
    <t>1-⑥</t>
    <phoneticPr fontId="2"/>
  </si>
  <si>
    <t>有収水量１㎥あたりの汚水処理に要した費用</t>
    <phoneticPr fontId="2"/>
  </si>
  <si>
    <t>汚水処理費</t>
    <rPh sb="0" eb="2">
      <t>オスイ</t>
    </rPh>
    <rPh sb="2" eb="4">
      <t>ショリ</t>
    </rPh>
    <rPh sb="4" eb="5">
      <t>ヒ</t>
    </rPh>
    <phoneticPr fontId="2"/>
  </si>
  <si>
    <t>10表1行52列</t>
    <phoneticPr fontId="2"/>
  </si>
  <si>
    <t>処理区域内人口</t>
    <rPh sb="0" eb="2">
      <t>ショリ</t>
    </rPh>
    <rPh sb="2" eb="4">
      <t>クイキ</t>
    </rPh>
    <rPh sb="4" eb="5">
      <t>ナイ</t>
    </rPh>
    <rPh sb="5" eb="7">
      <t>ジンコウ</t>
    </rPh>
    <phoneticPr fontId="2"/>
  </si>
  <si>
    <t>1-⑤</t>
    <phoneticPr fontId="2"/>
  </si>
  <si>
    <t>使用料で回収すべき経費を賄えているか</t>
    <phoneticPr fontId="2"/>
  </si>
  <si>
    <t>26表1行3列</t>
  </si>
  <si>
    <t>26表1行3列</t>
    <rPh sb="6" eb="7">
      <t>レツ</t>
    </rPh>
    <phoneticPr fontId="2"/>
  </si>
  <si>
    <t>総費用</t>
    <rPh sb="0" eb="3">
      <t>ソウヒヨウ</t>
    </rPh>
    <phoneticPr fontId="2"/>
  </si>
  <si>
    <t>地方債償還金</t>
    <rPh sb="0" eb="3">
      <t>チホウサイ</t>
    </rPh>
    <rPh sb="3" eb="6">
      <t>ショウカンキン</t>
    </rPh>
    <phoneticPr fontId="2"/>
  </si>
  <si>
    <t>26表1行1列</t>
    <rPh sb="6" eb="7">
      <t>レツ</t>
    </rPh>
    <phoneticPr fontId="2"/>
  </si>
  <si>
    <t>26表1行12列</t>
    <phoneticPr fontId="2"/>
  </si>
  <si>
    <t>32表1行58列</t>
    <phoneticPr fontId="2"/>
  </si>
  <si>
    <t>総費用+償還金</t>
    <rPh sb="0" eb="3">
      <t>ソウヒヨウ</t>
    </rPh>
    <rPh sb="4" eb="7">
      <t>ショウカンキン</t>
    </rPh>
    <phoneticPr fontId="2"/>
  </si>
  <si>
    <t>1-④</t>
    <phoneticPr fontId="2"/>
  </si>
  <si>
    <t>地方債現在高</t>
    <rPh sb="0" eb="3">
      <t>チホウサイ</t>
    </rPh>
    <rPh sb="3" eb="5">
      <t>ゲンザイ</t>
    </rPh>
    <rPh sb="5" eb="6">
      <t>ダカ</t>
    </rPh>
    <phoneticPr fontId="2"/>
  </si>
  <si>
    <t>一般会計負担額</t>
    <rPh sb="0" eb="2">
      <t>イッパン</t>
    </rPh>
    <rPh sb="2" eb="4">
      <t>カイケイ</t>
    </rPh>
    <rPh sb="4" eb="6">
      <t>フタン</t>
    </rPh>
    <rPh sb="6" eb="7">
      <t>ガク</t>
    </rPh>
    <phoneticPr fontId="2"/>
  </si>
  <si>
    <t>24表1行12列</t>
    <phoneticPr fontId="2"/>
  </si>
  <si>
    <t>受託工事収益</t>
    <rPh sb="0" eb="2">
      <t>ジュタク</t>
    </rPh>
    <rPh sb="2" eb="4">
      <t>コウジ</t>
    </rPh>
    <rPh sb="4" eb="6">
      <t>シュウエキ</t>
    </rPh>
    <phoneticPr fontId="2"/>
  </si>
  <si>
    <t>雨水処理負担金</t>
    <rPh sb="0" eb="2">
      <t>ウスイ</t>
    </rPh>
    <rPh sb="2" eb="4">
      <t>ショリ</t>
    </rPh>
    <rPh sb="4" eb="7">
      <t>フタンキン</t>
    </rPh>
    <phoneticPr fontId="2"/>
  </si>
  <si>
    <t>26表1行4列</t>
    <phoneticPr fontId="2"/>
  </si>
  <si>
    <t>26表1行5列</t>
    <phoneticPr fontId="2"/>
  </si>
  <si>
    <t>24表1行16列</t>
    <phoneticPr fontId="2"/>
  </si>
  <si>
    <t>地方債－一般会計負担</t>
    <rPh sb="0" eb="3">
      <t>チホウサイ</t>
    </rPh>
    <rPh sb="4" eb="6">
      <t>イッパン</t>
    </rPh>
    <rPh sb="6" eb="8">
      <t>カイケイ</t>
    </rPh>
    <rPh sb="8" eb="10">
      <t>フタン</t>
    </rPh>
    <phoneticPr fontId="2"/>
  </si>
  <si>
    <t>1-①</t>
    <phoneticPr fontId="2"/>
  </si>
  <si>
    <t>総収益で費用をどの程度まかなえているか</t>
    <phoneticPr fontId="2"/>
  </si>
  <si>
    <t>維持管理費</t>
    <rPh sb="0" eb="2">
      <t>イジ</t>
    </rPh>
    <rPh sb="2" eb="4">
      <t>カンリ</t>
    </rPh>
    <rPh sb="4" eb="5">
      <t>ヒ</t>
    </rPh>
    <phoneticPr fontId="2"/>
  </si>
  <si>
    <t>元金償還</t>
    <rPh sb="0" eb="2">
      <t>ガンキン</t>
    </rPh>
    <rPh sb="2" eb="4">
      <t>ショウカン</t>
    </rPh>
    <phoneticPr fontId="2"/>
  </si>
  <si>
    <t>32表1行44列</t>
    <phoneticPr fontId="2"/>
  </si>
  <si>
    <t>32表1行58列</t>
    <phoneticPr fontId="2"/>
  </si>
  <si>
    <t>32表1行59列</t>
    <phoneticPr fontId="2"/>
  </si>
  <si>
    <t>元金償還×４割</t>
    <rPh sb="0" eb="2">
      <t>ガンキン</t>
    </rPh>
    <rPh sb="2" eb="4">
      <t>ショウカン</t>
    </rPh>
    <rPh sb="6" eb="7">
      <t>ワリ</t>
    </rPh>
    <phoneticPr fontId="2"/>
  </si>
  <si>
    <t>水洗便所設置人口</t>
    <rPh sb="0" eb="2">
      <t>スイセン</t>
    </rPh>
    <rPh sb="2" eb="4">
      <t>ベンジョ</t>
    </rPh>
    <rPh sb="4" eb="6">
      <t>セッチ</t>
    </rPh>
    <rPh sb="6" eb="8">
      <t>ジンコウ</t>
    </rPh>
    <phoneticPr fontId="2"/>
  </si>
  <si>
    <t>収益－工事収益－雨水</t>
    <rPh sb="0" eb="2">
      <t>シュウエキ</t>
    </rPh>
    <rPh sb="3" eb="5">
      <t>コウジ</t>
    </rPh>
    <rPh sb="5" eb="7">
      <t>シュウエキ</t>
    </rPh>
    <rPh sb="8" eb="10">
      <t>ウスイ</t>
    </rPh>
    <phoneticPr fontId="2"/>
  </si>
  <si>
    <t>○経営比較分析表</t>
    <rPh sb="1" eb="3">
      <t>ケイエイ</t>
    </rPh>
    <rPh sb="3" eb="5">
      <t>ヒカク</t>
    </rPh>
    <rPh sb="5" eb="7">
      <t>ブンセキ</t>
    </rPh>
    <rPh sb="7" eb="8">
      <t>ヒョウ</t>
    </rPh>
    <phoneticPr fontId="2"/>
  </si>
  <si>
    <t>事業名：</t>
    <rPh sb="0" eb="2">
      <t>ジギョウ</t>
    </rPh>
    <rPh sb="2" eb="3">
      <t>メイ</t>
    </rPh>
    <phoneticPr fontId="2"/>
  </si>
  <si>
    <t>農業集落排水</t>
    <rPh sb="0" eb="2">
      <t>ノウギョウ</t>
    </rPh>
    <rPh sb="2" eb="4">
      <t>シュウラク</t>
    </rPh>
    <rPh sb="4" eb="6">
      <t>ハイスイ</t>
    </rPh>
    <phoneticPr fontId="2"/>
  </si>
  <si>
    <t>類団平均</t>
    <rPh sb="0" eb="1">
      <t>ルイ</t>
    </rPh>
    <rPh sb="1" eb="2">
      <t>ダン</t>
    </rPh>
    <rPh sb="2" eb="4">
      <t>ヘイキン</t>
    </rPh>
    <phoneticPr fontId="2"/>
  </si>
  <si>
    <t>水洗化率</t>
    <rPh sb="0" eb="2">
      <t>スイセン</t>
    </rPh>
    <rPh sb="2" eb="3">
      <t>カ</t>
    </rPh>
    <rPh sb="3" eb="4">
      <t>リツ</t>
    </rPh>
    <phoneticPr fontId="2"/>
  </si>
  <si>
    <t>企業債残対事業規模比</t>
    <rPh sb="0" eb="2">
      <t>キギョウ</t>
    </rPh>
    <rPh sb="2" eb="3">
      <t>サイ</t>
    </rPh>
    <rPh sb="3" eb="4">
      <t>ザン</t>
    </rPh>
    <rPh sb="4" eb="5">
      <t>タイ</t>
    </rPh>
    <rPh sb="5" eb="7">
      <t>ジギョウ</t>
    </rPh>
    <rPh sb="7" eb="9">
      <t>キボ</t>
    </rPh>
    <rPh sb="9" eb="10">
      <t>ヒ</t>
    </rPh>
    <phoneticPr fontId="2"/>
  </si>
  <si>
    <t>32表1行16列</t>
    <phoneticPr fontId="2"/>
  </si>
  <si>
    <t>32表2行16列</t>
    <rPh sb="7" eb="8">
      <t>レツ</t>
    </rPh>
    <phoneticPr fontId="2"/>
  </si>
  <si>
    <t>26表1行2列</t>
    <rPh sb="6" eb="7">
      <t>レツ</t>
    </rPh>
    <phoneticPr fontId="2"/>
  </si>
  <si>
    <t>26表1行7列</t>
    <rPh sb="6" eb="7">
      <t>レツ</t>
    </rPh>
    <phoneticPr fontId="2"/>
  </si>
  <si>
    <t>営業外収益</t>
    <rPh sb="0" eb="3">
      <t>エイギョウガイ</t>
    </rPh>
    <rPh sb="3" eb="5">
      <t>シュウエキ</t>
    </rPh>
    <phoneticPr fontId="2"/>
  </si>
  <si>
    <t>営業費用</t>
    <rPh sb="0" eb="2">
      <t>エイギョウ</t>
    </rPh>
    <rPh sb="2" eb="4">
      <t>ヒヨウ</t>
    </rPh>
    <phoneticPr fontId="2"/>
  </si>
  <si>
    <t>営業外費用</t>
    <rPh sb="0" eb="2">
      <t>エイギョウ</t>
    </rPh>
    <rPh sb="2" eb="3">
      <t>ガイ</t>
    </rPh>
    <rPh sb="3" eb="5">
      <t>ヒヨウ</t>
    </rPh>
    <phoneticPr fontId="2"/>
  </si>
  <si>
    <t>26表1行13列</t>
  </si>
  <si>
    <t>26表1行17列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</si>
</sst>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5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z val="11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ＭＳ Ｐゴシック"/>
      <family val="2"/>
      <charset val="128"/>
    </font>
    <font>
      <sz val="10"/>
      <name val="ＭＳ Ｐゴシック"/>
      <family val="2"/>
      <charset val="128"/>
    </font>
    <font>
      <b/>
      <sz val="24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6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0" fillId="0" borderId="0" xfId="0" applyBorder="1">
      <alignment vertical="center"/>
    </xf>
    <xf numFmtId="0" fontId="7" fillId="0" borderId="0" xfId="0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3" borderId="0" xfId="0" applyFont="1" applyFill="1" applyBorder="1">
      <alignment vertical="center"/>
    </xf>
    <xf numFmtId="0" fontId="10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0" fillId="3" borderId="0" xfId="0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9" fontId="0" fillId="0" borderId="0" xfId="2" applyFont="1" applyBorder="1">
      <alignment vertical="center"/>
    </xf>
    <xf numFmtId="9" fontId="0" fillId="0" borderId="0" xfId="2" applyFont="1" applyBorder="1" applyAlignment="1">
      <alignment horizontal="center" vertical="center"/>
    </xf>
    <xf numFmtId="10" fontId="0" fillId="0" borderId="0" xfId="2" applyNumberFormat="1" applyFont="1" applyBorder="1">
      <alignment vertical="center"/>
    </xf>
    <xf numFmtId="0" fontId="10" fillId="0" borderId="0" xfId="0" applyFont="1" applyFill="1">
      <alignment vertical="center"/>
    </xf>
    <xf numFmtId="38" fontId="0" fillId="0" borderId="5" xfId="1" applyFont="1" applyBorder="1" applyAlignment="1">
      <alignment vertical="center"/>
    </xf>
    <xf numFmtId="38" fontId="0" fillId="0" borderId="5" xfId="1" applyFont="1" applyBorder="1">
      <alignment vertical="center"/>
    </xf>
    <xf numFmtId="176" fontId="0" fillId="0" borderId="21" xfId="2" applyNumberFormat="1" applyFont="1" applyBorder="1">
      <alignment vertical="center"/>
    </xf>
    <xf numFmtId="176" fontId="0" fillId="0" borderId="23" xfId="2" applyNumberFormat="1" applyFont="1" applyBorder="1">
      <alignment vertical="center"/>
    </xf>
    <xf numFmtId="176" fontId="0" fillId="0" borderId="24" xfId="2" applyNumberFormat="1" applyFont="1" applyBorder="1">
      <alignment vertical="center"/>
    </xf>
    <xf numFmtId="38" fontId="0" fillId="0" borderId="0" xfId="1" applyFont="1" applyBorder="1">
      <alignment vertical="center"/>
    </xf>
    <xf numFmtId="40" fontId="0" fillId="0" borderId="0" xfId="1" applyNumberFormat="1" applyFont="1" applyBorder="1">
      <alignment vertical="center"/>
    </xf>
    <xf numFmtId="40" fontId="0" fillId="0" borderId="0" xfId="1" applyNumberFormat="1" applyFont="1" applyBorder="1" applyAlignment="1">
      <alignment vertical="center"/>
    </xf>
    <xf numFmtId="38" fontId="0" fillId="0" borderId="21" xfId="1" applyFont="1" applyBorder="1">
      <alignment vertical="center"/>
    </xf>
    <xf numFmtId="40" fontId="0" fillId="0" borderId="21" xfId="1" applyNumberFormat="1" applyFont="1" applyBorder="1">
      <alignment vertical="center"/>
    </xf>
    <xf numFmtId="40" fontId="0" fillId="0" borderId="23" xfId="1" applyNumberFormat="1" applyFont="1" applyBorder="1">
      <alignment vertical="center"/>
    </xf>
    <xf numFmtId="40" fontId="0" fillId="0" borderId="24" xfId="1" applyNumberFormat="1" applyFont="1" applyBorder="1">
      <alignment vertical="center"/>
    </xf>
    <xf numFmtId="38" fontId="0" fillId="0" borderId="0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4" xfId="1" applyFont="1" applyBorder="1">
      <alignment vertical="center"/>
    </xf>
    <xf numFmtId="38" fontId="0" fillId="0" borderId="1" xfId="1" applyFont="1" applyBorder="1" applyAlignment="1">
      <alignment vertical="center"/>
    </xf>
    <xf numFmtId="38" fontId="0" fillId="0" borderId="1" xfId="1" applyFont="1" applyBorder="1">
      <alignment vertical="center"/>
    </xf>
    <xf numFmtId="38" fontId="3" fillId="0" borderId="22" xfId="1" applyFont="1" applyBorder="1">
      <alignment vertical="center"/>
    </xf>
    <xf numFmtId="38" fontId="3" fillId="0" borderId="23" xfId="1" applyFont="1" applyBorder="1">
      <alignment vertical="center"/>
    </xf>
    <xf numFmtId="38" fontId="3" fillId="0" borderId="24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30" xfId="1" applyFont="1" applyBorder="1" applyAlignment="1">
      <alignment vertical="center"/>
    </xf>
    <xf numFmtId="38" fontId="0" fillId="0" borderId="30" xfId="1" applyFont="1" applyBorder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総収益</a:t>
            </a:r>
            <a:endParaRPr lang="ja-JP" sz="16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'1-①収益的収支比率'!$A$49:$B$49</c:f>
              <c:strCache>
                <c:ptCount val="1"/>
                <c:pt idx="0">
                  <c:v>営業外収益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'1-①収益的収支比率'!$C$49:$G$49</c:f>
              <c:numCache>
                <c:formatCode>#,##0_);[Red]\(#,##0\)</c:formatCode>
                <c:ptCount val="5"/>
                <c:pt idx="0">
                  <c:v>47649</c:v>
                </c:pt>
                <c:pt idx="1">
                  <c:v>47182</c:v>
                </c:pt>
                <c:pt idx="2">
                  <c:v>46651</c:v>
                </c:pt>
                <c:pt idx="3">
                  <c:v>46083</c:v>
                </c:pt>
                <c:pt idx="4">
                  <c:v>44398</c:v>
                </c:pt>
              </c:numCache>
            </c:numRef>
          </c:val>
        </c:ser>
        <c:ser>
          <c:idx val="1"/>
          <c:order val="1"/>
          <c:tx>
            <c:strRef>
              <c:f>'1-①収益的収支比率'!$A$48:$B$48</c:f>
              <c:strCache>
                <c:ptCount val="1"/>
                <c:pt idx="0">
                  <c:v>営業収益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val>
            <c:numRef>
              <c:f>'1-①収益的収支比率'!$C$48:$G$48</c:f>
              <c:numCache>
                <c:formatCode>#,##0_);[Red]\(#,##0\)</c:formatCode>
                <c:ptCount val="5"/>
                <c:pt idx="0">
                  <c:v>7957</c:v>
                </c:pt>
                <c:pt idx="1">
                  <c:v>7807</c:v>
                </c:pt>
                <c:pt idx="2">
                  <c:v>7855</c:v>
                </c:pt>
                <c:pt idx="3">
                  <c:v>8123</c:v>
                </c:pt>
                <c:pt idx="4">
                  <c:v>8318</c:v>
                </c:pt>
              </c:numCache>
            </c:numRef>
          </c:val>
        </c:ser>
        <c:ser>
          <c:idx val="0"/>
          <c:order val="2"/>
          <c:tx>
            <c:strRef>
              <c:f>'1-①収益的収支比率'!$A$47:$B$47</c:f>
              <c:strCache>
                <c:ptCount val="1"/>
                <c:pt idx="0">
                  <c:v>総収益</c:v>
                </c:pt>
              </c:strCache>
            </c:strRef>
          </c:tx>
          <c:spPr>
            <a:noFill/>
          </c:spPr>
          <c:invertIfNegative val="0"/>
          <c:dLbls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'1-①収益的収支比率'!$C$46:$G$46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'1-①収益的収支比率'!$C$47:$G$47</c:f>
              <c:numCache>
                <c:formatCode>#,##0_);[Red]\(#,##0\)</c:formatCode>
                <c:ptCount val="5"/>
                <c:pt idx="0">
                  <c:v>55606</c:v>
                </c:pt>
                <c:pt idx="1">
                  <c:v>54989</c:v>
                </c:pt>
                <c:pt idx="2">
                  <c:v>54506</c:v>
                </c:pt>
                <c:pt idx="3">
                  <c:v>54206</c:v>
                </c:pt>
                <c:pt idx="4">
                  <c:v>52716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044992"/>
        <c:axId val="39046528"/>
      </c:barChart>
      <c:catAx>
        <c:axId val="39044992"/>
        <c:scaling>
          <c:orientation val="minMax"/>
        </c:scaling>
        <c:delete val="0"/>
        <c:axPos val="b"/>
        <c:majorTickMark val="none"/>
        <c:minorTickMark val="none"/>
        <c:tickLblPos val="nextTo"/>
        <c:crossAx val="39046528"/>
        <c:crosses val="autoZero"/>
        <c:auto val="1"/>
        <c:lblAlgn val="ctr"/>
        <c:lblOffset val="100"/>
        <c:noMultiLvlLbl val="0"/>
      </c:catAx>
      <c:valAx>
        <c:axId val="39046528"/>
        <c:scaling>
          <c:orientation val="minMax"/>
          <c:max val="8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9.02108626795982E-2"/>
              <c:y val="7.6978960810039965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39044992"/>
        <c:crosses val="autoZero"/>
        <c:crossBetween val="between"/>
        <c:majorUnit val="1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汚水処理費（公費負担分を除く）</a:t>
            </a:r>
            <a:endParaRPr lang="ja-JP" sz="16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'1-⑥汚水処理原価'!$A$50:$B$50</c:f>
              <c:strCache>
                <c:ptCount val="1"/>
                <c:pt idx="0">
                  <c:v>元金償還×４割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'1-⑥汚水処理原価'!$C$46:$G$46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'1-⑥汚水処理原価'!$C$50:$G$50</c:f>
              <c:numCache>
                <c:formatCode>#,##0_);[Red]\(#,##0\)</c:formatCode>
                <c:ptCount val="5"/>
                <c:pt idx="0">
                  <c:v>14248.800000000001</c:v>
                </c:pt>
                <c:pt idx="1">
                  <c:v>14548</c:v>
                </c:pt>
                <c:pt idx="2">
                  <c:v>14874.800000000001</c:v>
                </c:pt>
                <c:pt idx="3">
                  <c:v>15210</c:v>
                </c:pt>
                <c:pt idx="4">
                  <c:v>15033.6</c:v>
                </c:pt>
              </c:numCache>
            </c:numRef>
          </c:val>
        </c:ser>
        <c:ser>
          <c:idx val="0"/>
          <c:order val="1"/>
          <c:tx>
            <c:strRef>
              <c:f>'1-⑥汚水処理原価'!$A$48:$B$48</c:f>
              <c:strCache>
                <c:ptCount val="1"/>
                <c:pt idx="0">
                  <c:v>維持管理費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'1-⑥汚水処理原価'!$C$46:$G$46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'1-⑥汚水処理原価'!$C$48:$G$48</c:f>
              <c:numCache>
                <c:formatCode>#,##0_);[Red]\(#,##0\)</c:formatCode>
                <c:ptCount val="5"/>
                <c:pt idx="0">
                  <c:v>18473</c:v>
                </c:pt>
                <c:pt idx="1">
                  <c:v>18243</c:v>
                </c:pt>
                <c:pt idx="2">
                  <c:v>18125</c:v>
                </c:pt>
                <c:pt idx="3">
                  <c:v>18203</c:v>
                </c:pt>
                <c:pt idx="4">
                  <c:v>17875</c:v>
                </c:pt>
              </c:numCache>
            </c:numRef>
          </c:val>
        </c:ser>
        <c:ser>
          <c:idx val="2"/>
          <c:order val="2"/>
          <c:tx>
            <c:strRef>
              <c:f>'1-⑥汚水処理原価'!$A$47:$B$47</c:f>
              <c:strCache>
                <c:ptCount val="1"/>
                <c:pt idx="0">
                  <c:v>汚水処理費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dLbls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'1-⑥汚水処理原価'!$C$47:$G$47</c:f>
              <c:numCache>
                <c:formatCode>#,##0_);[Red]\(#,##0\)</c:formatCode>
                <c:ptCount val="5"/>
                <c:pt idx="0">
                  <c:v>32721.800000000003</c:v>
                </c:pt>
                <c:pt idx="1">
                  <c:v>32791</c:v>
                </c:pt>
                <c:pt idx="2">
                  <c:v>32999.800000000003</c:v>
                </c:pt>
                <c:pt idx="3">
                  <c:v>33413</c:v>
                </c:pt>
                <c:pt idx="4">
                  <c:v>32908.6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524608"/>
        <c:axId val="79526144"/>
      </c:barChart>
      <c:catAx>
        <c:axId val="79524608"/>
        <c:scaling>
          <c:orientation val="minMax"/>
        </c:scaling>
        <c:delete val="0"/>
        <c:axPos val="b"/>
        <c:majorTickMark val="none"/>
        <c:minorTickMark val="none"/>
        <c:tickLblPos val="nextTo"/>
        <c:crossAx val="79526144"/>
        <c:crosses val="autoZero"/>
        <c:auto val="1"/>
        <c:lblAlgn val="ctr"/>
        <c:lblOffset val="100"/>
        <c:noMultiLvlLbl val="0"/>
      </c:catAx>
      <c:valAx>
        <c:axId val="79526144"/>
        <c:scaling>
          <c:orientation val="minMax"/>
          <c:max val="5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9.2587570938659408E-2"/>
              <c:y val="8.0820105580064278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79524608"/>
        <c:crosses val="autoZero"/>
        <c:crossBetween val="between"/>
        <c:majorUnit val="5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年間有収水量</a:t>
            </a:r>
            <a:endParaRPr lang="ja-JP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'1-⑥汚水処理原価'!$A$51:$B$51</c:f>
              <c:strCache>
                <c:ptCount val="1"/>
                <c:pt idx="0">
                  <c:v>年間有収水量</c:v>
                </c:pt>
              </c:strCache>
            </c:strRef>
          </c:tx>
          <c:invertIfNegative val="0"/>
          <c:cat>
            <c:strRef>
              <c:f>'1-⑥汚水処理原価'!$C$46:$G$46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'1-⑥汚水処理原価'!$C$51:$G$51</c:f>
              <c:numCache>
                <c:formatCode>#,##0_);[Red]\(#,##0\)</c:formatCode>
                <c:ptCount val="5"/>
                <c:pt idx="0">
                  <c:v>48862</c:v>
                </c:pt>
                <c:pt idx="1">
                  <c:v>47706</c:v>
                </c:pt>
                <c:pt idx="2">
                  <c:v>48437</c:v>
                </c:pt>
                <c:pt idx="3">
                  <c:v>47554</c:v>
                </c:pt>
                <c:pt idx="4">
                  <c:v>48106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748032"/>
        <c:axId val="88749568"/>
      </c:barChart>
      <c:catAx>
        <c:axId val="88748032"/>
        <c:scaling>
          <c:orientation val="minMax"/>
        </c:scaling>
        <c:delete val="0"/>
        <c:axPos val="b"/>
        <c:majorTickMark val="none"/>
        <c:minorTickMark val="none"/>
        <c:tickLblPos val="nextTo"/>
        <c:crossAx val="88749568"/>
        <c:crosses val="autoZero"/>
        <c:auto val="1"/>
        <c:lblAlgn val="ctr"/>
        <c:lblOffset val="100"/>
        <c:noMultiLvlLbl val="0"/>
      </c:catAx>
      <c:valAx>
        <c:axId val="88749568"/>
        <c:scaling>
          <c:orientation val="minMax"/>
          <c:max val="5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㎥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6.6443780088986201E-2"/>
              <c:y val="7.7447177509890913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88748032"/>
        <c:crosses val="autoZero"/>
        <c:crossBetween val="between"/>
        <c:majorUnit val="5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汚水処理原価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'1-⑥汚水処理原価'!$A$47:$B$47</c:f>
              <c:strCache>
                <c:ptCount val="1"/>
                <c:pt idx="0">
                  <c:v>汚水処理費</c:v>
                </c:pt>
              </c:strCache>
            </c:strRef>
          </c:tx>
          <c:invertIfNegative val="0"/>
          <c:cat>
            <c:strRef>
              <c:f>'1-⑥汚水処理原価'!$C$46:$G$46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'1-⑥汚水処理原価'!$C$47:$G$47</c:f>
              <c:numCache>
                <c:formatCode>#,##0_);[Red]\(#,##0\)</c:formatCode>
                <c:ptCount val="5"/>
                <c:pt idx="0">
                  <c:v>32721.800000000003</c:v>
                </c:pt>
                <c:pt idx="1">
                  <c:v>32791</c:v>
                </c:pt>
                <c:pt idx="2">
                  <c:v>32999.800000000003</c:v>
                </c:pt>
                <c:pt idx="3">
                  <c:v>33413</c:v>
                </c:pt>
                <c:pt idx="4">
                  <c:v>32908.6</c:v>
                </c:pt>
              </c:numCache>
            </c:numRef>
          </c:val>
        </c:ser>
        <c:ser>
          <c:idx val="1"/>
          <c:order val="1"/>
          <c:tx>
            <c:strRef>
              <c:f>'1-⑥汚水処理原価'!$A$51:$B$51</c:f>
              <c:strCache>
                <c:ptCount val="1"/>
                <c:pt idx="0">
                  <c:v>年間有収水量</c:v>
                </c:pt>
              </c:strCache>
            </c:strRef>
          </c:tx>
          <c:invertIfNegative val="0"/>
          <c:cat>
            <c:strRef>
              <c:f>'1-⑥汚水処理原価'!$C$46:$G$46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'1-⑥汚水処理原価'!$C$51:$G$51</c:f>
              <c:numCache>
                <c:formatCode>#,##0_);[Red]\(#,##0\)</c:formatCode>
                <c:ptCount val="5"/>
                <c:pt idx="0">
                  <c:v>48862</c:v>
                </c:pt>
                <c:pt idx="1">
                  <c:v>47706</c:v>
                </c:pt>
                <c:pt idx="2">
                  <c:v>48437</c:v>
                </c:pt>
                <c:pt idx="3">
                  <c:v>47554</c:v>
                </c:pt>
                <c:pt idx="4">
                  <c:v>48106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766720"/>
        <c:axId val="88772992"/>
      </c:barChart>
      <c:lineChart>
        <c:grouping val="standard"/>
        <c:varyColors val="0"/>
        <c:ser>
          <c:idx val="2"/>
          <c:order val="2"/>
          <c:tx>
            <c:strRef>
              <c:f>'1-⑥汚水処理原価'!$A$52:$B$52</c:f>
              <c:strCache>
                <c:ptCount val="1"/>
                <c:pt idx="0">
                  <c:v>汚水処理原価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'1-⑥汚水処理原価'!$C$46:$G$46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'1-⑥汚水処理原価'!$C$52:$G$52</c:f>
              <c:numCache>
                <c:formatCode>0.00_ </c:formatCode>
                <c:ptCount val="5"/>
                <c:pt idx="0">
                  <c:v>669.67786828210058</c:v>
                </c:pt>
                <c:pt idx="1">
                  <c:v>687.35588814824132</c:v>
                </c:pt>
                <c:pt idx="2">
                  <c:v>681.30322625265819</c:v>
                </c:pt>
                <c:pt idx="3">
                  <c:v>702.63279639988218</c:v>
                </c:pt>
                <c:pt idx="4">
                  <c:v>684.08514530412003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'1-⑥汚水処理原価'!$A$53:$B$53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'1-⑥汚水処理原価'!$C$46:$G$46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'1-⑥汚水処理原価'!$C$53:$G$53</c:f>
              <c:numCache>
                <c:formatCode>#,##0.00_);[Red]\(#,##0.00\)</c:formatCode>
                <c:ptCount val="5"/>
                <c:pt idx="0">
                  <c:v>348.41</c:v>
                </c:pt>
                <c:pt idx="1">
                  <c:v>289.60000000000002</c:v>
                </c:pt>
                <c:pt idx="2">
                  <c:v>293.27</c:v>
                </c:pt>
                <c:pt idx="3">
                  <c:v>300.52</c:v>
                </c:pt>
                <c:pt idx="4">
                  <c:v>296.14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76704"/>
        <c:axId val="88774912"/>
      </c:lineChart>
      <c:catAx>
        <c:axId val="887667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88772992"/>
        <c:crosses val="autoZero"/>
        <c:auto val="1"/>
        <c:lblAlgn val="ctr"/>
        <c:lblOffset val="100"/>
        <c:noMultiLvlLbl val="0"/>
      </c:catAx>
      <c:valAx>
        <c:axId val="88772992"/>
        <c:scaling>
          <c:orientation val="minMax"/>
          <c:max val="5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</a:t>
                </a:r>
                <a:r>
                  <a:rPr lang="en-US" altLang="ja-JP"/>
                  <a:t>/</a:t>
                </a:r>
                <a:r>
                  <a:rPr lang="ja-JP" altLang="en-US"/>
                  <a:t>㎥）</a:t>
                </a:r>
              </a:p>
            </c:rich>
          </c:tx>
          <c:layout>
            <c:manualLayout>
              <c:xMode val="edge"/>
              <c:yMode val="edge"/>
              <c:x val="6.7057273860579511E-2"/>
              <c:y val="5.5490825339482901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88766720"/>
        <c:crosses val="autoZero"/>
        <c:crossBetween val="between"/>
        <c:majorUnit val="5000"/>
      </c:valAx>
      <c:valAx>
        <c:axId val="88774912"/>
        <c:scaling>
          <c:orientation val="minMax"/>
          <c:max val="750"/>
          <c:min val="250"/>
        </c:scaling>
        <c:delete val="0"/>
        <c:axPos val="r"/>
        <c:numFmt formatCode="0.00_ " sourceLinked="1"/>
        <c:majorTickMark val="out"/>
        <c:minorTickMark val="none"/>
        <c:tickLblPos val="nextTo"/>
        <c:crossAx val="88776704"/>
        <c:crosses val="max"/>
        <c:crossBetween val="between"/>
        <c:majorUnit val="100"/>
      </c:valAx>
      <c:catAx>
        <c:axId val="88776704"/>
        <c:scaling>
          <c:orientation val="minMax"/>
        </c:scaling>
        <c:delete val="1"/>
        <c:axPos val="b"/>
        <c:majorTickMark val="out"/>
        <c:minorTickMark val="none"/>
        <c:tickLblPos val="nextTo"/>
        <c:crossAx val="88774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晴天時一日平均処理水量</a:t>
            </a:r>
            <a:endParaRPr lang="ja-JP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'1-⑦施設利用率'!$A$47:$B$47</c:f>
              <c:strCache>
                <c:ptCount val="1"/>
                <c:pt idx="0">
                  <c:v>一日平均処理水量</c:v>
                </c:pt>
              </c:strCache>
            </c:strRef>
          </c:tx>
          <c:invertIfNegative val="0"/>
          <c:cat>
            <c:strRef>
              <c:f>'1-⑦施設利用率'!$C$46:$G$46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'1-⑦施設利用率'!$C$47:$G$47</c:f>
              <c:numCache>
                <c:formatCode>General</c:formatCode>
                <c:ptCount val="5"/>
                <c:pt idx="0">
                  <c:v>134</c:v>
                </c:pt>
                <c:pt idx="1">
                  <c:v>131</c:v>
                </c:pt>
                <c:pt idx="2">
                  <c:v>134</c:v>
                </c:pt>
                <c:pt idx="3">
                  <c:v>130</c:v>
                </c:pt>
                <c:pt idx="4">
                  <c:v>132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67424"/>
        <c:axId val="88981504"/>
      </c:barChart>
      <c:catAx>
        <c:axId val="88967424"/>
        <c:scaling>
          <c:orientation val="minMax"/>
        </c:scaling>
        <c:delete val="0"/>
        <c:axPos val="b"/>
        <c:majorTickMark val="none"/>
        <c:minorTickMark val="none"/>
        <c:tickLblPos val="nextTo"/>
        <c:crossAx val="88981504"/>
        <c:crosses val="autoZero"/>
        <c:auto val="1"/>
        <c:lblAlgn val="ctr"/>
        <c:lblOffset val="100"/>
        <c:noMultiLvlLbl val="0"/>
      </c:catAx>
      <c:valAx>
        <c:axId val="88981504"/>
        <c:scaling>
          <c:orientation val="minMax"/>
          <c:max val="3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㎥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4962856915612821"/>
              <c:y val="8.85023951201129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88967424"/>
        <c:crosses val="autoZero"/>
        <c:crossBetween val="between"/>
        <c:majorUnit val="5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晴天時現在処理能力</a:t>
            </a:r>
            <a:endParaRPr lang="ja-JP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'1-⑦施設利用率'!$A$48:$B$48</c:f>
              <c:strCache>
                <c:ptCount val="1"/>
                <c:pt idx="0">
                  <c:v>処理能力</c:v>
                </c:pt>
              </c:strCache>
            </c:strRef>
          </c:tx>
          <c:invertIfNegative val="0"/>
          <c:cat>
            <c:strRef>
              <c:f>'1-⑦施設利用率'!$C$46:$G$46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'1-⑦施設利用率'!$C$48:$G$48</c:f>
              <c:numCache>
                <c:formatCode>General</c:formatCode>
                <c:ptCount val="5"/>
                <c:pt idx="0">
                  <c:v>239</c:v>
                </c:pt>
                <c:pt idx="1">
                  <c:v>239</c:v>
                </c:pt>
                <c:pt idx="2">
                  <c:v>239</c:v>
                </c:pt>
                <c:pt idx="3">
                  <c:v>239</c:v>
                </c:pt>
                <c:pt idx="4">
                  <c:v>239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07456"/>
        <c:axId val="90708992"/>
      </c:barChart>
      <c:catAx>
        <c:axId val="90707456"/>
        <c:scaling>
          <c:orientation val="minMax"/>
        </c:scaling>
        <c:delete val="0"/>
        <c:axPos val="b"/>
        <c:majorTickMark val="none"/>
        <c:minorTickMark val="none"/>
        <c:tickLblPos val="nextTo"/>
        <c:crossAx val="90708992"/>
        <c:crosses val="autoZero"/>
        <c:auto val="1"/>
        <c:lblAlgn val="ctr"/>
        <c:lblOffset val="100"/>
        <c:noMultiLvlLbl val="0"/>
      </c:catAx>
      <c:valAx>
        <c:axId val="90708992"/>
        <c:scaling>
          <c:orientation val="minMax"/>
          <c:max val="3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㎥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5.9313655311802604E-2"/>
              <c:y val="6.9580904156891887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90707456"/>
        <c:crosses val="autoZero"/>
        <c:crossBetween val="between"/>
        <c:majorUnit val="5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施設利用率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'1-⑦施設利用率'!$A$47:$B$47</c:f>
              <c:strCache>
                <c:ptCount val="1"/>
                <c:pt idx="0">
                  <c:v>一日平均処理水量</c:v>
                </c:pt>
              </c:strCache>
            </c:strRef>
          </c:tx>
          <c:invertIfNegative val="0"/>
          <c:cat>
            <c:strRef>
              <c:f>'1-⑦施設利用率'!$C$46:$G$46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'1-⑦施設利用率'!$C$47:$G$47</c:f>
              <c:numCache>
                <c:formatCode>General</c:formatCode>
                <c:ptCount val="5"/>
                <c:pt idx="0">
                  <c:v>134</c:v>
                </c:pt>
                <c:pt idx="1">
                  <c:v>131</c:v>
                </c:pt>
                <c:pt idx="2">
                  <c:v>134</c:v>
                </c:pt>
                <c:pt idx="3">
                  <c:v>130</c:v>
                </c:pt>
                <c:pt idx="4">
                  <c:v>132</c:v>
                </c:pt>
              </c:numCache>
            </c:numRef>
          </c:val>
        </c:ser>
        <c:ser>
          <c:idx val="1"/>
          <c:order val="1"/>
          <c:tx>
            <c:strRef>
              <c:f>'1-⑦施設利用率'!$A$48:$B$48</c:f>
              <c:strCache>
                <c:ptCount val="1"/>
                <c:pt idx="0">
                  <c:v>処理能力</c:v>
                </c:pt>
              </c:strCache>
            </c:strRef>
          </c:tx>
          <c:invertIfNegative val="0"/>
          <c:cat>
            <c:strRef>
              <c:f>'1-⑦施設利用率'!$C$46:$G$46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'1-⑦施設利用率'!$C$48:$G$48</c:f>
              <c:numCache>
                <c:formatCode>General</c:formatCode>
                <c:ptCount val="5"/>
                <c:pt idx="0">
                  <c:v>239</c:v>
                </c:pt>
                <c:pt idx="1">
                  <c:v>239</c:v>
                </c:pt>
                <c:pt idx="2">
                  <c:v>239</c:v>
                </c:pt>
                <c:pt idx="3">
                  <c:v>239</c:v>
                </c:pt>
                <c:pt idx="4">
                  <c:v>239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42784"/>
        <c:axId val="90744704"/>
      </c:barChart>
      <c:lineChart>
        <c:grouping val="standard"/>
        <c:varyColors val="0"/>
        <c:ser>
          <c:idx val="2"/>
          <c:order val="2"/>
          <c:tx>
            <c:strRef>
              <c:f>'1-⑦施設利用率'!$A$49:$B$49</c:f>
              <c:strCache>
                <c:ptCount val="1"/>
                <c:pt idx="0">
                  <c:v>施設利用率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'1-⑦施設利用率'!$C$46:$G$46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'1-⑦施設利用率'!$C$49:$G$49</c:f>
              <c:numCache>
                <c:formatCode>#,##0.00_);[Red]\(#,##0.00\)</c:formatCode>
                <c:ptCount val="5"/>
                <c:pt idx="0">
                  <c:v>56.06694560669456</c:v>
                </c:pt>
                <c:pt idx="1">
                  <c:v>54.811715481171554</c:v>
                </c:pt>
                <c:pt idx="2">
                  <c:v>56.06694560669456</c:v>
                </c:pt>
                <c:pt idx="3">
                  <c:v>54.39330543933054</c:v>
                </c:pt>
                <c:pt idx="4">
                  <c:v>55.230125523012553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'1-⑦施設利用率'!$A$50:$B$50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'1-⑦施設利用率'!$C$46:$G$46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'1-⑦施設利用率'!$C$50:$G$50</c:f>
              <c:numCache>
                <c:formatCode>#,##0.00_);[Red]\(#,##0.00\)</c:formatCode>
                <c:ptCount val="5"/>
                <c:pt idx="0">
                  <c:v>46.85</c:v>
                </c:pt>
                <c:pt idx="1">
                  <c:v>54.74</c:v>
                </c:pt>
                <c:pt idx="2">
                  <c:v>53.78</c:v>
                </c:pt>
                <c:pt idx="3">
                  <c:v>53.24</c:v>
                </c:pt>
                <c:pt idx="4">
                  <c:v>52.31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8416"/>
        <c:axId val="90746880"/>
      </c:lineChart>
      <c:catAx>
        <c:axId val="907427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90744704"/>
        <c:crosses val="autoZero"/>
        <c:auto val="1"/>
        <c:lblAlgn val="ctr"/>
        <c:lblOffset val="100"/>
        <c:noMultiLvlLbl val="0"/>
      </c:catAx>
      <c:valAx>
        <c:axId val="90744704"/>
        <c:scaling>
          <c:orientation val="minMax"/>
          <c:max val="3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（㎥）</a:t>
                </a:r>
              </a:p>
            </c:rich>
          </c:tx>
          <c:layout>
            <c:manualLayout>
              <c:xMode val="edge"/>
              <c:yMode val="edge"/>
              <c:x val="0.1324182502550475"/>
              <c:y val="6.4399511308302501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90742784"/>
        <c:crosses val="autoZero"/>
        <c:crossBetween val="between"/>
        <c:majorUnit val="50"/>
      </c:valAx>
      <c:valAx>
        <c:axId val="90746880"/>
        <c:scaling>
          <c:orientation val="minMax"/>
          <c:max val="60"/>
          <c:min val="45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90748416"/>
        <c:crosses val="max"/>
        <c:crossBetween val="between"/>
        <c:majorUnit val="5"/>
      </c:valAx>
      <c:catAx>
        <c:axId val="90748416"/>
        <c:scaling>
          <c:orientation val="minMax"/>
        </c:scaling>
        <c:delete val="1"/>
        <c:axPos val="b"/>
        <c:majorTickMark val="out"/>
        <c:minorTickMark val="none"/>
        <c:tickLblPos val="nextTo"/>
        <c:crossAx val="9074688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現在</a:t>
            </a:r>
            <a:r>
              <a:rPr lang="ja-JP" sz="1600"/>
              <a:t>水洗便所設置済人口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'1-⑧水洗化率'!$A$47:$B$47</c:f>
              <c:strCache>
                <c:ptCount val="1"/>
                <c:pt idx="0">
                  <c:v>水洗便所設置人口</c:v>
                </c:pt>
              </c:strCache>
            </c:strRef>
          </c:tx>
          <c:invertIfNegative val="0"/>
          <c:cat>
            <c:strRef>
              <c:f>'1-⑧水洗化率'!$C$46:$G$46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'1-⑧水洗化率'!$C$47:$G$47</c:f>
              <c:numCache>
                <c:formatCode>General</c:formatCode>
                <c:ptCount val="5"/>
                <c:pt idx="0">
                  <c:v>486</c:v>
                </c:pt>
                <c:pt idx="1">
                  <c:v>483</c:v>
                </c:pt>
                <c:pt idx="2">
                  <c:v>481</c:v>
                </c:pt>
                <c:pt idx="3">
                  <c:v>488</c:v>
                </c:pt>
                <c:pt idx="4">
                  <c:v>490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902528"/>
        <c:axId val="90904064"/>
      </c:barChart>
      <c:catAx>
        <c:axId val="90902528"/>
        <c:scaling>
          <c:orientation val="minMax"/>
        </c:scaling>
        <c:delete val="0"/>
        <c:axPos val="b"/>
        <c:majorTickMark val="none"/>
        <c:minorTickMark val="none"/>
        <c:tickLblPos val="nextTo"/>
        <c:crossAx val="90904064"/>
        <c:crosses val="autoZero"/>
        <c:auto val="1"/>
        <c:lblAlgn val="ctr"/>
        <c:lblOffset val="100"/>
        <c:noMultiLvlLbl val="0"/>
      </c:catAx>
      <c:valAx>
        <c:axId val="90904064"/>
        <c:scaling>
          <c:orientation val="minMax"/>
          <c:max val="6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（人）</a:t>
                </a:r>
              </a:p>
            </c:rich>
          </c:tx>
          <c:layout>
            <c:manualLayout>
              <c:xMode val="edge"/>
              <c:yMode val="edge"/>
              <c:x val="0.17814906826486263"/>
              <c:y val="6.5455526499967026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90902528"/>
        <c:crosses val="autoZero"/>
        <c:crossBetween val="between"/>
        <c:majorUnit val="1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sz="1600"/>
              <a:t>現在処理区域内人口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'1-⑧水洗化率'!$A$48:$B$48</c:f>
              <c:strCache>
                <c:ptCount val="1"/>
                <c:pt idx="0">
                  <c:v>処理区域内人口</c:v>
                </c:pt>
              </c:strCache>
            </c:strRef>
          </c:tx>
          <c:invertIfNegative val="0"/>
          <c:cat>
            <c:strRef>
              <c:f>'1-⑧水洗化率'!$C$46:$G$46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'1-⑧水洗化率'!$C$48:$G$48</c:f>
              <c:numCache>
                <c:formatCode>General</c:formatCode>
                <c:ptCount val="5"/>
                <c:pt idx="0">
                  <c:v>598</c:v>
                </c:pt>
                <c:pt idx="1">
                  <c:v>571</c:v>
                </c:pt>
                <c:pt idx="2">
                  <c:v>568</c:v>
                </c:pt>
                <c:pt idx="3">
                  <c:v>566</c:v>
                </c:pt>
                <c:pt idx="4">
                  <c:v>568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926080"/>
        <c:axId val="90927872"/>
      </c:barChart>
      <c:catAx>
        <c:axId val="90926080"/>
        <c:scaling>
          <c:orientation val="minMax"/>
        </c:scaling>
        <c:delete val="0"/>
        <c:axPos val="b"/>
        <c:majorTickMark val="none"/>
        <c:minorTickMark val="none"/>
        <c:tickLblPos val="nextTo"/>
        <c:crossAx val="90927872"/>
        <c:crosses val="autoZero"/>
        <c:auto val="1"/>
        <c:lblAlgn val="ctr"/>
        <c:lblOffset val="100"/>
        <c:noMultiLvlLbl val="0"/>
      </c:catAx>
      <c:valAx>
        <c:axId val="90927872"/>
        <c:scaling>
          <c:orientation val="minMax"/>
          <c:max val="6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（人）</a:t>
                </a:r>
              </a:p>
            </c:rich>
          </c:tx>
          <c:layout>
            <c:manualLayout>
              <c:xMode val="edge"/>
              <c:yMode val="edge"/>
              <c:x val="0.12586148656551621"/>
              <c:y val="7.744717750989091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90926080"/>
        <c:crosses val="autoZero"/>
        <c:crossBetween val="between"/>
        <c:majorUnit val="1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水洗化率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'1-⑧水洗化率'!$A$47:$B$47</c:f>
              <c:strCache>
                <c:ptCount val="1"/>
                <c:pt idx="0">
                  <c:v>水洗便所設置人口</c:v>
                </c:pt>
              </c:strCache>
            </c:strRef>
          </c:tx>
          <c:invertIfNegative val="0"/>
          <c:cat>
            <c:strRef>
              <c:f>'1-⑧水洗化率'!$C$46:$G$46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'1-⑧水洗化率'!$C$47:$G$47</c:f>
              <c:numCache>
                <c:formatCode>General</c:formatCode>
                <c:ptCount val="5"/>
                <c:pt idx="0">
                  <c:v>486</c:v>
                </c:pt>
                <c:pt idx="1">
                  <c:v>483</c:v>
                </c:pt>
                <c:pt idx="2">
                  <c:v>481</c:v>
                </c:pt>
                <c:pt idx="3">
                  <c:v>488</c:v>
                </c:pt>
                <c:pt idx="4">
                  <c:v>490</c:v>
                </c:pt>
              </c:numCache>
            </c:numRef>
          </c:val>
        </c:ser>
        <c:ser>
          <c:idx val="1"/>
          <c:order val="1"/>
          <c:tx>
            <c:strRef>
              <c:f>'1-⑧水洗化率'!$A$48:$B$48</c:f>
              <c:strCache>
                <c:ptCount val="1"/>
                <c:pt idx="0">
                  <c:v>処理区域内人口</c:v>
                </c:pt>
              </c:strCache>
            </c:strRef>
          </c:tx>
          <c:invertIfNegative val="0"/>
          <c:cat>
            <c:strRef>
              <c:f>'1-⑧水洗化率'!$C$46:$G$46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'1-⑧水洗化率'!$C$48:$G$48</c:f>
              <c:numCache>
                <c:formatCode>General</c:formatCode>
                <c:ptCount val="5"/>
                <c:pt idx="0">
                  <c:v>598</c:v>
                </c:pt>
                <c:pt idx="1">
                  <c:v>571</c:v>
                </c:pt>
                <c:pt idx="2">
                  <c:v>568</c:v>
                </c:pt>
                <c:pt idx="3">
                  <c:v>566</c:v>
                </c:pt>
                <c:pt idx="4">
                  <c:v>568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949120"/>
        <c:axId val="90951040"/>
      </c:barChart>
      <c:lineChart>
        <c:grouping val="standard"/>
        <c:varyColors val="0"/>
        <c:ser>
          <c:idx val="2"/>
          <c:order val="2"/>
          <c:tx>
            <c:strRef>
              <c:f>'1-⑧水洗化率'!$A$49:$B$49</c:f>
              <c:strCache>
                <c:ptCount val="1"/>
                <c:pt idx="0">
                  <c:v>水洗化率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'1-⑧水洗化率'!$C$46:$G$46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'1-⑧水洗化率'!$C$49:$G$49</c:f>
              <c:numCache>
                <c:formatCode>#,##0.00_);[Red]\(#,##0.00\)</c:formatCode>
                <c:ptCount val="5"/>
                <c:pt idx="0">
                  <c:v>81.27090301003345</c:v>
                </c:pt>
                <c:pt idx="1">
                  <c:v>84.588441330998251</c:v>
                </c:pt>
                <c:pt idx="2">
                  <c:v>84.683098591549296</c:v>
                </c:pt>
                <c:pt idx="3">
                  <c:v>86.219081272084807</c:v>
                </c:pt>
                <c:pt idx="4">
                  <c:v>86.267605633802816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'1-⑧水洗化率'!$A$50:$B$50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'1-⑧水洗化率'!$C$46:$G$46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'1-⑧水洗化率'!$C$50:$G$50</c:f>
              <c:numCache>
                <c:formatCode>#,##0.00_);[Red]\(#,##0.00\)</c:formatCode>
                <c:ptCount val="5"/>
                <c:pt idx="0">
                  <c:v>73.78</c:v>
                </c:pt>
                <c:pt idx="1">
                  <c:v>83.88</c:v>
                </c:pt>
                <c:pt idx="2">
                  <c:v>84.06</c:v>
                </c:pt>
                <c:pt idx="3">
                  <c:v>84.07</c:v>
                </c:pt>
                <c:pt idx="4">
                  <c:v>84.32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54752"/>
        <c:axId val="90953216"/>
      </c:lineChart>
      <c:catAx>
        <c:axId val="90949120"/>
        <c:scaling>
          <c:orientation val="minMax"/>
        </c:scaling>
        <c:delete val="0"/>
        <c:axPos val="b"/>
        <c:majorTickMark val="none"/>
        <c:minorTickMark val="none"/>
        <c:tickLblPos val="nextTo"/>
        <c:crossAx val="90951040"/>
        <c:crosses val="autoZero"/>
        <c:auto val="1"/>
        <c:lblAlgn val="ctr"/>
        <c:lblOffset val="100"/>
        <c:noMultiLvlLbl val="0"/>
      </c:catAx>
      <c:valAx>
        <c:axId val="90951040"/>
        <c:scaling>
          <c:orientation val="minMax"/>
          <c:max val="6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15669522100243297"/>
              <c:y val="6.439957825784598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90949120"/>
        <c:crosses val="autoZero"/>
        <c:crossBetween val="between"/>
        <c:majorUnit val="100"/>
      </c:valAx>
      <c:valAx>
        <c:axId val="90953216"/>
        <c:scaling>
          <c:orientation val="minMax"/>
          <c:max val="90"/>
          <c:min val="7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90954752"/>
        <c:crosses val="max"/>
        <c:crossBetween val="between"/>
        <c:majorUnit val="10"/>
      </c:valAx>
      <c:catAx>
        <c:axId val="90954752"/>
        <c:scaling>
          <c:orientation val="minMax"/>
        </c:scaling>
        <c:delete val="1"/>
        <c:axPos val="b"/>
        <c:majorTickMark val="out"/>
        <c:minorTickMark val="none"/>
        <c:tickLblPos val="nextTo"/>
        <c:crossAx val="9095321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経費回収率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'1-⑤経費回収率'!$A$47:$B$47</c:f>
              <c:strCache>
                <c:ptCount val="1"/>
                <c:pt idx="0">
                  <c:v>下水道使用料</c:v>
                </c:pt>
              </c:strCache>
            </c:strRef>
          </c:tx>
          <c:invertIfNegative val="0"/>
          <c:cat>
            <c:strRef>
              <c:f>'1-⑤経費回収率'!$C$46:$G$46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'1-⑤経費回収率'!$C$47:$G$47</c:f>
              <c:numCache>
                <c:formatCode>#,##0_);[Red]\(#,##0\)</c:formatCode>
                <c:ptCount val="5"/>
                <c:pt idx="0">
                  <c:v>7967</c:v>
                </c:pt>
                <c:pt idx="1">
                  <c:v>7807</c:v>
                </c:pt>
                <c:pt idx="2">
                  <c:v>7855</c:v>
                </c:pt>
                <c:pt idx="3">
                  <c:v>8123</c:v>
                </c:pt>
                <c:pt idx="4">
                  <c:v>8318</c:v>
                </c:pt>
              </c:numCache>
            </c:numRef>
          </c:val>
        </c:ser>
        <c:ser>
          <c:idx val="1"/>
          <c:order val="1"/>
          <c:tx>
            <c:strRef>
              <c:f>'1-⑤経費回収率'!$A$48:$B$48</c:f>
              <c:strCache>
                <c:ptCount val="1"/>
                <c:pt idx="0">
                  <c:v>汚水処理費</c:v>
                </c:pt>
              </c:strCache>
            </c:strRef>
          </c:tx>
          <c:invertIfNegative val="0"/>
          <c:cat>
            <c:strRef>
              <c:f>'1-⑤経費回収率'!$C$46:$G$46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'1-⑤経費回収率'!$C$48:$G$48</c:f>
              <c:numCache>
                <c:formatCode>#,##0_);[Red]\(#,##0\)</c:formatCode>
                <c:ptCount val="5"/>
                <c:pt idx="0">
                  <c:v>32722</c:v>
                </c:pt>
                <c:pt idx="1">
                  <c:v>32791</c:v>
                </c:pt>
                <c:pt idx="2">
                  <c:v>33000</c:v>
                </c:pt>
                <c:pt idx="3">
                  <c:v>33413</c:v>
                </c:pt>
                <c:pt idx="4">
                  <c:v>32909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839296"/>
        <c:axId val="108841216"/>
      </c:barChart>
      <c:lineChart>
        <c:grouping val="standard"/>
        <c:varyColors val="0"/>
        <c:ser>
          <c:idx val="2"/>
          <c:order val="2"/>
          <c:tx>
            <c:strRef>
              <c:f>'1-⑤経費回収率'!$A$52:$B$52</c:f>
              <c:strCache>
                <c:ptCount val="1"/>
                <c:pt idx="0">
                  <c:v>経費回収率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'1-⑤経費回収率'!$C$46:$G$46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'1-⑤経費回収率'!$C$52:$G$52</c:f>
              <c:numCache>
                <c:formatCode>#,##0.00_);[Red]\(#,##0.00\)</c:formatCode>
                <c:ptCount val="5"/>
                <c:pt idx="0">
                  <c:v>24.347533769329502</c:v>
                </c:pt>
                <c:pt idx="1">
                  <c:v>23.808362050562653</c:v>
                </c:pt>
                <c:pt idx="2">
                  <c:v>23.803030303030305</c:v>
                </c:pt>
                <c:pt idx="3">
                  <c:v>24.310896956274505</c:v>
                </c:pt>
                <c:pt idx="4">
                  <c:v>25.275760430277433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'1-⑤経費回収率'!$A$53:$B$53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'1-⑤経費回収率'!$C$46:$G$46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'1-⑤経費回収率'!$C$53:$G$53</c:f>
              <c:numCache>
                <c:formatCode>#,##0.00_);[Red]\(#,##0.00\)</c:formatCode>
                <c:ptCount val="5"/>
                <c:pt idx="0">
                  <c:v>42.13</c:v>
                </c:pt>
                <c:pt idx="1">
                  <c:v>51.03</c:v>
                </c:pt>
                <c:pt idx="2">
                  <c:v>50.9</c:v>
                </c:pt>
                <c:pt idx="3">
                  <c:v>50.82</c:v>
                </c:pt>
                <c:pt idx="4">
                  <c:v>52.19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49024"/>
        <c:axId val="108847488"/>
      </c:lineChart>
      <c:catAx>
        <c:axId val="1088392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108841216"/>
        <c:crosses val="autoZero"/>
        <c:auto val="1"/>
        <c:lblAlgn val="ctr"/>
        <c:lblOffset val="100"/>
        <c:noMultiLvlLbl val="0"/>
      </c:catAx>
      <c:valAx>
        <c:axId val="108841216"/>
        <c:scaling>
          <c:orientation val="minMax"/>
          <c:max val="4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7.8262012671059741E-2"/>
              <c:y val="5.8460387329089432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08839296"/>
        <c:crosses val="autoZero"/>
        <c:crossBetween val="between"/>
        <c:majorUnit val="10000"/>
      </c:valAx>
      <c:valAx>
        <c:axId val="108847488"/>
        <c:scaling>
          <c:orientation val="minMax"/>
          <c:max val="60"/>
          <c:min val="2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08849024"/>
        <c:crosses val="max"/>
        <c:crossBetween val="between"/>
        <c:majorUnit val="10"/>
      </c:valAx>
      <c:catAx>
        <c:axId val="108849024"/>
        <c:scaling>
          <c:orientation val="minMax"/>
        </c:scaling>
        <c:delete val="1"/>
        <c:axPos val="b"/>
        <c:majorTickMark val="out"/>
        <c:minorTickMark val="none"/>
        <c:tickLblPos val="nextTo"/>
        <c:crossAx val="10884748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総費用＋地方債償還金</a:t>
            </a:r>
            <a:endParaRPr lang="ja-JP" sz="16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'1-①収益的収支比率'!$A$54:$B$54</c:f>
              <c:strCache>
                <c:ptCount val="1"/>
                <c:pt idx="0">
                  <c:v>地方債償還金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'1-①収益的収支比率'!$C$46:$G$46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'1-①収益的収支比率'!$C$54:$G$54</c:f>
              <c:numCache>
                <c:formatCode>#,##0_);[Red]\(#,##0\)</c:formatCode>
                <c:ptCount val="5"/>
                <c:pt idx="0">
                  <c:v>35622</c:v>
                </c:pt>
                <c:pt idx="1">
                  <c:v>36370</c:v>
                </c:pt>
                <c:pt idx="2">
                  <c:v>37187</c:v>
                </c:pt>
                <c:pt idx="3">
                  <c:v>38025</c:v>
                </c:pt>
                <c:pt idx="4">
                  <c:v>37584</c:v>
                </c:pt>
              </c:numCache>
            </c:numRef>
          </c:val>
        </c:ser>
        <c:ser>
          <c:idx val="4"/>
          <c:order val="1"/>
          <c:tx>
            <c:strRef>
              <c:f>'1-①収益的収支比率'!$A$53:$B$53</c:f>
              <c:strCache>
                <c:ptCount val="1"/>
                <c:pt idx="0">
                  <c:v>営業外費用</c:v>
                </c:pt>
              </c:strCache>
            </c:strRef>
          </c:tx>
          <c:invertIfNegative val="0"/>
          <c:val>
            <c:numRef>
              <c:f>'1-①収益的収支比率'!$C$53:$G$53</c:f>
              <c:numCache>
                <c:formatCode>#,##0_);[Red]\(#,##0\)</c:formatCode>
                <c:ptCount val="5"/>
                <c:pt idx="0">
                  <c:v>15760</c:v>
                </c:pt>
                <c:pt idx="1">
                  <c:v>14924</c:v>
                </c:pt>
                <c:pt idx="2">
                  <c:v>14069</c:v>
                </c:pt>
                <c:pt idx="3">
                  <c:v>13188</c:v>
                </c:pt>
                <c:pt idx="4">
                  <c:v>12291</c:v>
                </c:pt>
              </c:numCache>
            </c:numRef>
          </c:val>
        </c:ser>
        <c:ser>
          <c:idx val="3"/>
          <c:order val="2"/>
          <c:tx>
            <c:strRef>
              <c:f>'1-①収益的収支比率'!$A$52:$B$52</c:f>
              <c:strCache>
                <c:ptCount val="1"/>
                <c:pt idx="0">
                  <c:v>営業費用</c:v>
                </c:pt>
              </c:strCache>
            </c:strRef>
          </c:tx>
          <c:invertIfNegative val="0"/>
          <c:val>
            <c:numRef>
              <c:f>'1-①収益的収支比率'!$C$52:$G$52</c:f>
              <c:numCache>
                <c:formatCode>#,##0_);[Red]\(#,##0\)</c:formatCode>
                <c:ptCount val="5"/>
                <c:pt idx="0">
                  <c:v>18473</c:v>
                </c:pt>
                <c:pt idx="1">
                  <c:v>18243</c:v>
                </c:pt>
                <c:pt idx="2">
                  <c:v>18125</c:v>
                </c:pt>
                <c:pt idx="3">
                  <c:v>18203</c:v>
                </c:pt>
                <c:pt idx="4">
                  <c:v>17875</c:v>
                </c:pt>
              </c:numCache>
            </c:numRef>
          </c:val>
        </c:ser>
        <c:ser>
          <c:idx val="2"/>
          <c:order val="3"/>
          <c:tx>
            <c:strRef>
              <c:f>'1-①収益的収支比率'!$A$50:$B$50</c:f>
              <c:strCache>
                <c:ptCount val="1"/>
                <c:pt idx="0">
                  <c:v>総費用+償還金</c:v>
                </c:pt>
              </c:strCache>
            </c:strRef>
          </c:tx>
          <c:spPr>
            <a:noFill/>
          </c:spPr>
          <c:invertIfNegative val="0"/>
          <c:dLbls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'1-①収益的収支比率'!$C$46:$G$46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'1-①収益的収支比率'!$C$50:$G$50</c:f>
              <c:numCache>
                <c:formatCode>#,##0_);[Red]\(#,##0\)</c:formatCode>
                <c:ptCount val="5"/>
                <c:pt idx="0">
                  <c:v>69855</c:v>
                </c:pt>
                <c:pt idx="1">
                  <c:v>69537</c:v>
                </c:pt>
                <c:pt idx="2">
                  <c:v>69381</c:v>
                </c:pt>
                <c:pt idx="3">
                  <c:v>69416</c:v>
                </c:pt>
                <c:pt idx="4">
                  <c:v>67750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737664"/>
        <c:axId val="90756224"/>
      </c:barChart>
      <c:catAx>
        <c:axId val="90737664"/>
        <c:scaling>
          <c:orientation val="minMax"/>
        </c:scaling>
        <c:delete val="0"/>
        <c:axPos val="b"/>
        <c:majorTickMark val="none"/>
        <c:minorTickMark val="none"/>
        <c:tickLblPos val="nextTo"/>
        <c:crossAx val="90756224"/>
        <c:crosses val="autoZero"/>
        <c:auto val="1"/>
        <c:lblAlgn val="ctr"/>
        <c:lblOffset val="100"/>
        <c:noMultiLvlLbl val="0"/>
      </c:catAx>
      <c:valAx>
        <c:axId val="90756224"/>
        <c:scaling>
          <c:orientation val="minMax"/>
          <c:max val="8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7.5950613125231006E-2"/>
              <c:y val="8.1380314186390412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90737664"/>
        <c:crosses val="autoZero"/>
        <c:crossBetween val="between"/>
        <c:majorUnit val="1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水洗化率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'1-⑧水洗化率'!$A$47:$B$47</c:f>
              <c:strCache>
                <c:ptCount val="1"/>
                <c:pt idx="0">
                  <c:v>水洗便所設置人口</c:v>
                </c:pt>
              </c:strCache>
            </c:strRef>
          </c:tx>
          <c:invertIfNegative val="0"/>
          <c:cat>
            <c:strRef>
              <c:f>'1-⑧水洗化率'!$C$46:$G$46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'1-⑧水洗化率'!$C$47:$G$47</c:f>
              <c:numCache>
                <c:formatCode>General</c:formatCode>
                <c:ptCount val="5"/>
                <c:pt idx="0">
                  <c:v>486</c:v>
                </c:pt>
                <c:pt idx="1">
                  <c:v>483</c:v>
                </c:pt>
                <c:pt idx="2">
                  <c:v>481</c:v>
                </c:pt>
                <c:pt idx="3">
                  <c:v>488</c:v>
                </c:pt>
                <c:pt idx="4">
                  <c:v>490</c:v>
                </c:pt>
              </c:numCache>
            </c:numRef>
          </c:val>
        </c:ser>
        <c:ser>
          <c:idx val="1"/>
          <c:order val="1"/>
          <c:tx>
            <c:strRef>
              <c:f>'1-⑧水洗化率'!$A$48:$B$48</c:f>
              <c:strCache>
                <c:ptCount val="1"/>
                <c:pt idx="0">
                  <c:v>処理区域内人口</c:v>
                </c:pt>
              </c:strCache>
            </c:strRef>
          </c:tx>
          <c:invertIfNegative val="0"/>
          <c:cat>
            <c:strRef>
              <c:f>'1-⑧水洗化率'!$C$46:$G$46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'1-⑧水洗化率'!$C$48:$G$48</c:f>
              <c:numCache>
                <c:formatCode>General</c:formatCode>
                <c:ptCount val="5"/>
                <c:pt idx="0">
                  <c:v>598</c:v>
                </c:pt>
                <c:pt idx="1">
                  <c:v>571</c:v>
                </c:pt>
                <c:pt idx="2">
                  <c:v>568</c:v>
                </c:pt>
                <c:pt idx="3">
                  <c:v>566</c:v>
                </c:pt>
                <c:pt idx="4">
                  <c:v>568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373504"/>
        <c:axId val="110396160"/>
      </c:barChart>
      <c:lineChart>
        <c:grouping val="standard"/>
        <c:varyColors val="0"/>
        <c:ser>
          <c:idx val="2"/>
          <c:order val="2"/>
          <c:tx>
            <c:strRef>
              <c:f>'1-⑧水洗化率'!$A$49:$B$49</c:f>
              <c:strCache>
                <c:ptCount val="1"/>
                <c:pt idx="0">
                  <c:v>水洗化率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'1-⑧水洗化率'!$C$46:$G$46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'1-⑧水洗化率'!$C$49:$G$49</c:f>
              <c:numCache>
                <c:formatCode>#,##0.00_);[Red]\(#,##0.00\)</c:formatCode>
                <c:ptCount val="5"/>
                <c:pt idx="0">
                  <c:v>81.27090301003345</c:v>
                </c:pt>
                <c:pt idx="1">
                  <c:v>84.588441330998251</c:v>
                </c:pt>
                <c:pt idx="2">
                  <c:v>84.683098591549296</c:v>
                </c:pt>
                <c:pt idx="3">
                  <c:v>86.219081272084807</c:v>
                </c:pt>
                <c:pt idx="4">
                  <c:v>86.267605633802816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'1-⑧水洗化率'!$A$50:$B$50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'1-⑧水洗化率'!$C$46:$G$46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'1-⑧水洗化率'!$C$50:$G$50</c:f>
              <c:numCache>
                <c:formatCode>#,##0.00_);[Red]\(#,##0.00\)</c:formatCode>
                <c:ptCount val="5"/>
                <c:pt idx="0">
                  <c:v>73.78</c:v>
                </c:pt>
                <c:pt idx="1">
                  <c:v>83.88</c:v>
                </c:pt>
                <c:pt idx="2">
                  <c:v>84.06</c:v>
                </c:pt>
                <c:pt idx="3">
                  <c:v>84.07</c:v>
                </c:pt>
                <c:pt idx="4">
                  <c:v>84.32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03968"/>
        <c:axId val="110398080"/>
      </c:lineChart>
      <c:catAx>
        <c:axId val="1103735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10396160"/>
        <c:crosses val="autoZero"/>
        <c:auto val="1"/>
        <c:lblAlgn val="ctr"/>
        <c:lblOffset val="100"/>
        <c:noMultiLvlLbl val="0"/>
      </c:catAx>
      <c:valAx>
        <c:axId val="110396160"/>
        <c:scaling>
          <c:orientation val="minMax"/>
          <c:max val="700"/>
          <c:min val="3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20011410256410256"/>
              <c:y val="6.439944444444444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10373504"/>
        <c:crosses val="autoZero"/>
        <c:crossBetween val="between"/>
        <c:majorUnit val="100"/>
      </c:valAx>
      <c:valAx>
        <c:axId val="110398080"/>
        <c:scaling>
          <c:orientation val="minMax"/>
          <c:max val="90"/>
          <c:min val="7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10403968"/>
        <c:crosses val="max"/>
        <c:crossBetween val="between"/>
        <c:majorUnit val="5"/>
      </c:valAx>
      <c:catAx>
        <c:axId val="110403968"/>
        <c:scaling>
          <c:orientation val="minMax"/>
        </c:scaling>
        <c:delete val="1"/>
        <c:axPos val="b"/>
        <c:majorTickMark val="out"/>
        <c:minorTickMark val="none"/>
        <c:tickLblPos val="nextTo"/>
        <c:crossAx val="11039808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施設利用率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'1-⑦施設利用率'!$A$47:$B$47</c:f>
              <c:strCache>
                <c:ptCount val="1"/>
                <c:pt idx="0">
                  <c:v>一日平均処理水量</c:v>
                </c:pt>
              </c:strCache>
            </c:strRef>
          </c:tx>
          <c:invertIfNegative val="0"/>
          <c:cat>
            <c:strRef>
              <c:f>'1-⑦施設利用率'!$C$46:$G$46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'1-⑦施設利用率'!$C$47:$G$47</c:f>
              <c:numCache>
                <c:formatCode>General</c:formatCode>
                <c:ptCount val="5"/>
                <c:pt idx="0">
                  <c:v>134</c:v>
                </c:pt>
                <c:pt idx="1">
                  <c:v>131</c:v>
                </c:pt>
                <c:pt idx="2">
                  <c:v>134</c:v>
                </c:pt>
                <c:pt idx="3">
                  <c:v>130</c:v>
                </c:pt>
                <c:pt idx="4">
                  <c:v>132</c:v>
                </c:pt>
              </c:numCache>
            </c:numRef>
          </c:val>
        </c:ser>
        <c:ser>
          <c:idx val="1"/>
          <c:order val="1"/>
          <c:tx>
            <c:strRef>
              <c:f>'1-⑦施設利用率'!$A$48:$B$48</c:f>
              <c:strCache>
                <c:ptCount val="1"/>
                <c:pt idx="0">
                  <c:v>処理能力</c:v>
                </c:pt>
              </c:strCache>
            </c:strRef>
          </c:tx>
          <c:invertIfNegative val="0"/>
          <c:cat>
            <c:strRef>
              <c:f>'1-⑦施設利用率'!$C$46:$G$46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'1-⑦施設利用率'!$C$48:$G$48</c:f>
              <c:numCache>
                <c:formatCode>General</c:formatCode>
                <c:ptCount val="5"/>
                <c:pt idx="0">
                  <c:v>239</c:v>
                </c:pt>
                <c:pt idx="1">
                  <c:v>239</c:v>
                </c:pt>
                <c:pt idx="2">
                  <c:v>239</c:v>
                </c:pt>
                <c:pt idx="3">
                  <c:v>239</c:v>
                </c:pt>
                <c:pt idx="4">
                  <c:v>239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515328"/>
        <c:axId val="110517248"/>
      </c:barChart>
      <c:lineChart>
        <c:grouping val="standard"/>
        <c:varyColors val="0"/>
        <c:ser>
          <c:idx val="2"/>
          <c:order val="2"/>
          <c:tx>
            <c:strRef>
              <c:f>'1-⑦施設利用率'!$A$49:$B$49</c:f>
              <c:strCache>
                <c:ptCount val="1"/>
                <c:pt idx="0">
                  <c:v>施設利用率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'1-⑦施設利用率'!$C$46:$G$46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'1-⑦施設利用率'!$C$49:$G$49</c:f>
              <c:numCache>
                <c:formatCode>#,##0.00_);[Red]\(#,##0.00\)</c:formatCode>
                <c:ptCount val="5"/>
                <c:pt idx="0">
                  <c:v>56.06694560669456</c:v>
                </c:pt>
                <c:pt idx="1">
                  <c:v>54.811715481171554</c:v>
                </c:pt>
                <c:pt idx="2">
                  <c:v>56.06694560669456</c:v>
                </c:pt>
                <c:pt idx="3">
                  <c:v>54.39330543933054</c:v>
                </c:pt>
                <c:pt idx="4">
                  <c:v>55.230125523012553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'1-⑦施設利用率'!$A$50:$B$50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'1-⑦施設利用率'!$C$46:$G$46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'1-⑦施設利用率'!$C$50:$G$50</c:f>
              <c:numCache>
                <c:formatCode>#,##0.00_);[Red]\(#,##0.00\)</c:formatCode>
                <c:ptCount val="5"/>
                <c:pt idx="0">
                  <c:v>46.85</c:v>
                </c:pt>
                <c:pt idx="1">
                  <c:v>54.74</c:v>
                </c:pt>
                <c:pt idx="2">
                  <c:v>53.78</c:v>
                </c:pt>
                <c:pt idx="3">
                  <c:v>53.24</c:v>
                </c:pt>
                <c:pt idx="4">
                  <c:v>52.31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37344"/>
        <c:axId val="110535808"/>
      </c:lineChart>
      <c:catAx>
        <c:axId val="1105153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110517248"/>
        <c:crosses val="autoZero"/>
        <c:auto val="1"/>
        <c:lblAlgn val="ctr"/>
        <c:lblOffset val="100"/>
        <c:noMultiLvlLbl val="0"/>
      </c:catAx>
      <c:valAx>
        <c:axId val="110517248"/>
        <c:scaling>
          <c:orientation val="minMax"/>
          <c:max val="3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（㎥）</a:t>
                </a:r>
              </a:p>
            </c:rich>
          </c:tx>
          <c:layout>
            <c:manualLayout>
              <c:xMode val="edge"/>
              <c:yMode val="edge"/>
              <c:x val="0.18940534188034189"/>
              <c:y val="6.439944444444444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10515328"/>
        <c:crosses val="autoZero"/>
        <c:crossBetween val="between"/>
        <c:majorUnit val="100"/>
      </c:valAx>
      <c:valAx>
        <c:axId val="110535808"/>
        <c:scaling>
          <c:orientation val="minMax"/>
          <c:max val="60"/>
          <c:min val="45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10537344"/>
        <c:crosses val="max"/>
        <c:crossBetween val="between"/>
        <c:majorUnit val="5"/>
      </c:valAx>
      <c:catAx>
        <c:axId val="1105373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053580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汚水処理原価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'1-⑥汚水処理原価'!$A$47:$B$47</c:f>
              <c:strCache>
                <c:ptCount val="1"/>
                <c:pt idx="0">
                  <c:v>汚水処理費</c:v>
                </c:pt>
              </c:strCache>
            </c:strRef>
          </c:tx>
          <c:invertIfNegative val="0"/>
          <c:cat>
            <c:strRef>
              <c:f>'1-⑥汚水処理原価'!$C$46:$G$46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'1-⑥汚水処理原価'!$C$47:$G$47</c:f>
              <c:numCache>
                <c:formatCode>#,##0_);[Red]\(#,##0\)</c:formatCode>
                <c:ptCount val="5"/>
                <c:pt idx="0">
                  <c:v>32721.800000000003</c:v>
                </c:pt>
                <c:pt idx="1">
                  <c:v>32791</c:v>
                </c:pt>
                <c:pt idx="2">
                  <c:v>32999.800000000003</c:v>
                </c:pt>
                <c:pt idx="3">
                  <c:v>33413</c:v>
                </c:pt>
                <c:pt idx="4">
                  <c:v>32908.6</c:v>
                </c:pt>
              </c:numCache>
            </c:numRef>
          </c:val>
        </c:ser>
        <c:ser>
          <c:idx val="1"/>
          <c:order val="1"/>
          <c:tx>
            <c:strRef>
              <c:f>'1-⑥汚水処理原価'!$A$51:$B$51</c:f>
              <c:strCache>
                <c:ptCount val="1"/>
                <c:pt idx="0">
                  <c:v>年間有収水量</c:v>
                </c:pt>
              </c:strCache>
            </c:strRef>
          </c:tx>
          <c:invertIfNegative val="0"/>
          <c:cat>
            <c:strRef>
              <c:f>'1-⑥汚水処理原価'!$C$46:$G$46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'1-⑥汚水処理原価'!$C$51:$G$51</c:f>
              <c:numCache>
                <c:formatCode>#,##0_);[Red]\(#,##0\)</c:formatCode>
                <c:ptCount val="5"/>
                <c:pt idx="0">
                  <c:v>48862</c:v>
                </c:pt>
                <c:pt idx="1">
                  <c:v>47706</c:v>
                </c:pt>
                <c:pt idx="2">
                  <c:v>48437</c:v>
                </c:pt>
                <c:pt idx="3">
                  <c:v>47554</c:v>
                </c:pt>
                <c:pt idx="4">
                  <c:v>48106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648704"/>
        <c:axId val="118949376"/>
      </c:barChart>
      <c:lineChart>
        <c:grouping val="standard"/>
        <c:varyColors val="0"/>
        <c:ser>
          <c:idx val="2"/>
          <c:order val="2"/>
          <c:tx>
            <c:strRef>
              <c:f>'1-⑥汚水処理原価'!$A$52:$B$52</c:f>
              <c:strCache>
                <c:ptCount val="1"/>
                <c:pt idx="0">
                  <c:v>汚水処理原価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'1-⑥汚水処理原価'!$C$46:$G$46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'1-⑥汚水処理原価'!$C$52:$G$52</c:f>
              <c:numCache>
                <c:formatCode>0.00_ </c:formatCode>
                <c:ptCount val="5"/>
                <c:pt idx="0">
                  <c:v>669.67786828210058</c:v>
                </c:pt>
                <c:pt idx="1">
                  <c:v>687.35588814824132</c:v>
                </c:pt>
                <c:pt idx="2">
                  <c:v>681.30322625265819</c:v>
                </c:pt>
                <c:pt idx="3">
                  <c:v>702.63279639988218</c:v>
                </c:pt>
                <c:pt idx="4">
                  <c:v>684.08514530412003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'1-⑥汚水処理原価'!$A$53:$B$53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'1-⑥汚水処理原価'!$C$46:$G$46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'1-⑥汚水処理原価'!$C$53:$G$53</c:f>
              <c:numCache>
                <c:formatCode>#,##0.00_);[Red]\(#,##0.00\)</c:formatCode>
                <c:ptCount val="5"/>
                <c:pt idx="0">
                  <c:v>348.41</c:v>
                </c:pt>
                <c:pt idx="1">
                  <c:v>289.60000000000002</c:v>
                </c:pt>
                <c:pt idx="2">
                  <c:v>293.27</c:v>
                </c:pt>
                <c:pt idx="3">
                  <c:v>300.52</c:v>
                </c:pt>
                <c:pt idx="4">
                  <c:v>296.14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73568"/>
        <c:axId val="118951296"/>
      </c:lineChart>
      <c:catAx>
        <c:axId val="1106487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118949376"/>
        <c:crosses val="autoZero"/>
        <c:auto val="1"/>
        <c:lblAlgn val="ctr"/>
        <c:lblOffset val="100"/>
        <c:noMultiLvlLbl val="0"/>
      </c:catAx>
      <c:valAx>
        <c:axId val="118949376"/>
        <c:scaling>
          <c:orientation val="minMax"/>
          <c:max val="6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</a:t>
                </a:r>
                <a:r>
                  <a:rPr lang="en-US" altLang="ja-JP"/>
                  <a:t>/</a:t>
                </a:r>
                <a:r>
                  <a:rPr lang="ja-JP" altLang="en-US"/>
                  <a:t>㎥）</a:t>
                </a:r>
              </a:p>
            </c:rich>
          </c:tx>
          <c:layout>
            <c:manualLayout>
              <c:xMode val="edge"/>
              <c:yMode val="edge"/>
              <c:x val="0.10504871794871795"/>
              <c:y val="5.5490833333333336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10648704"/>
        <c:crosses val="autoZero"/>
        <c:crossBetween val="between"/>
        <c:majorUnit val="15000"/>
      </c:valAx>
      <c:valAx>
        <c:axId val="118951296"/>
        <c:scaling>
          <c:orientation val="minMax"/>
          <c:max val="800"/>
          <c:min val="200"/>
        </c:scaling>
        <c:delete val="0"/>
        <c:axPos val="r"/>
        <c:numFmt formatCode="0.00_ " sourceLinked="1"/>
        <c:majorTickMark val="out"/>
        <c:minorTickMark val="none"/>
        <c:tickLblPos val="nextTo"/>
        <c:crossAx val="118973568"/>
        <c:crosses val="max"/>
        <c:crossBetween val="between"/>
        <c:majorUnit val="150"/>
      </c:valAx>
      <c:catAx>
        <c:axId val="118973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1895129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sz="1600"/>
              <a:t>企業債残高対事業規模比率</a:t>
            </a:r>
          </a:p>
        </c:rich>
      </c:tx>
      <c:layout>
        <c:manualLayout>
          <c:xMode val="edge"/>
          <c:yMode val="edge"/>
          <c:x val="0.24027716049382716"/>
          <c:y val="2.42793617777845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6061728395061726"/>
          <c:y val="0.22036429420796572"/>
          <c:w val="0.53035041152263374"/>
          <c:h val="0.47935189125030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'1-④企業債残高対事業規模比率'!$A$47:$B$47</c:f>
              <c:strCache>
                <c:ptCount val="1"/>
                <c:pt idx="0">
                  <c:v>地方債－一般会計負担</c:v>
                </c:pt>
              </c:strCache>
            </c:strRef>
          </c:tx>
          <c:invertIfNegative val="0"/>
          <c:cat>
            <c:strRef>
              <c:f>'1-④企業債残高対事業規模比率'!$C$46:$G$46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'1-④企業債残高対事業規模比率'!$C$47:$G$47</c:f>
              <c:numCache>
                <c:formatCode>#,##0_);[Red]\(#,##0\)</c:formatCode>
                <c:ptCount val="5"/>
                <c:pt idx="0">
                  <c:v>236070</c:v>
                </c:pt>
                <c:pt idx="1">
                  <c:v>170871</c:v>
                </c:pt>
                <c:pt idx="2">
                  <c:v>219014</c:v>
                </c:pt>
                <c:pt idx="3">
                  <c:v>207419</c:v>
                </c:pt>
                <c:pt idx="4">
                  <c:v>195544</c:v>
                </c:pt>
              </c:numCache>
            </c:numRef>
          </c:val>
        </c:ser>
        <c:ser>
          <c:idx val="1"/>
          <c:order val="1"/>
          <c:tx>
            <c:strRef>
              <c:f>'1-④企業債残高対事業規模比率'!$A$50:$B$50</c:f>
              <c:strCache>
                <c:ptCount val="1"/>
                <c:pt idx="0">
                  <c:v>収益－工事収益－雨水</c:v>
                </c:pt>
              </c:strCache>
            </c:strRef>
          </c:tx>
          <c:invertIfNegative val="0"/>
          <c:cat>
            <c:strRef>
              <c:f>'1-④企業債残高対事業規模比率'!$C$46:$G$46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'1-④企業債残高対事業規模比率'!$C$50:$G$50</c:f>
              <c:numCache>
                <c:formatCode>#,##0_);[Red]\(#,##0\)</c:formatCode>
                <c:ptCount val="5"/>
                <c:pt idx="0">
                  <c:v>7957</c:v>
                </c:pt>
                <c:pt idx="1">
                  <c:v>7807</c:v>
                </c:pt>
                <c:pt idx="2">
                  <c:v>7855</c:v>
                </c:pt>
                <c:pt idx="3">
                  <c:v>8123</c:v>
                </c:pt>
                <c:pt idx="4">
                  <c:v>8318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809920"/>
        <c:axId val="119816192"/>
      </c:barChart>
      <c:lineChart>
        <c:grouping val="standard"/>
        <c:varyColors val="0"/>
        <c:ser>
          <c:idx val="2"/>
          <c:order val="2"/>
          <c:tx>
            <c:strRef>
              <c:f>'1-④企業債残高対事業規模比率'!$A$54:$B$54</c:f>
              <c:strCache>
                <c:ptCount val="1"/>
                <c:pt idx="0">
                  <c:v>企業債残対事業規模比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'1-④企業債残高対事業規模比率'!$C$46:$G$46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'1-④企業債残高対事業規模比率'!$C$54:$G$54</c:f>
              <c:numCache>
                <c:formatCode>#,##0.00_);[Red]\(#,##0.00\)</c:formatCode>
                <c:ptCount val="5"/>
                <c:pt idx="0">
                  <c:v>2966.8216664572074</c:v>
                </c:pt>
                <c:pt idx="1">
                  <c:v>2188.6896375048036</c:v>
                </c:pt>
                <c:pt idx="2">
                  <c:v>2788.2113303628262</c:v>
                </c:pt>
                <c:pt idx="3">
                  <c:v>2553.4777791456358</c:v>
                </c:pt>
                <c:pt idx="4">
                  <c:v>2350.8535705698487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'1-④企業債残高対事業規模比率'!$A$55:$B$55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'1-④企業債残高対事業規模比率'!$C$46:$G$46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'1-④企業債残高対事業規模比率'!$C$55:$G$55</c:f>
              <c:numCache>
                <c:formatCode>#,##0.00_);[Red]\(#,##0.00\)</c:formatCode>
                <c:ptCount val="5"/>
                <c:pt idx="0">
                  <c:v>1224.75</c:v>
                </c:pt>
                <c:pt idx="1">
                  <c:v>1197.82</c:v>
                </c:pt>
                <c:pt idx="2">
                  <c:v>1126.77</c:v>
                </c:pt>
                <c:pt idx="3">
                  <c:v>1044.8</c:v>
                </c:pt>
                <c:pt idx="4">
                  <c:v>1081.8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819648"/>
        <c:axId val="119818112"/>
      </c:lineChart>
      <c:catAx>
        <c:axId val="1198099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119816192"/>
        <c:crosses val="autoZero"/>
        <c:auto val="1"/>
        <c:lblAlgn val="ctr"/>
        <c:lblOffset val="100"/>
        <c:noMultiLvlLbl val="0"/>
      </c:catAx>
      <c:valAx>
        <c:axId val="119816192"/>
        <c:scaling>
          <c:orientation val="minMax"/>
          <c:max val="25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（千円）</a:t>
                </a:r>
              </a:p>
            </c:rich>
          </c:tx>
          <c:layout>
            <c:manualLayout>
              <c:xMode val="edge"/>
              <c:yMode val="edge"/>
              <c:x val="0.14180082304526748"/>
              <c:y val="0.1431105877134958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19809920"/>
        <c:crosses val="autoZero"/>
        <c:crossBetween val="between"/>
        <c:majorUnit val="50000"/>
      </c:valAx>
      <c:valAx>
        <c:axId val="119818112"/>
        <c:scaling>
          <c:orientation val="minMax"/>
          <c:max val="3200"/>
          <c:min val="70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19819648"/>
        <c:crosses val="max"/>
        <c:crossBetween val="between"/>
        <c:majorUnit val="500"/>
      </c:valAx>
      <c:catAx>
        <c:axId val="119819648"/>
        <c:scaling>
          <c:orientation val="minMax"/>
        </c:scaling>
        <c:delete val="1"/>
        <c:axPos val="b"/>
        <c:majorTickMark val="out"/>
        <c:minorTickMark val="none"/>
        <c:tickLblPos val="nextTo"/>
        <c:crossAx val="1198181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収益的収支比率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'1-①収益的収支比率'!$A$47:$B$47</c:f>
              <c:strCache>
                <c:ptCount val="1"/>
                <c:pt idx="0">
                  <c:v>総収益</c:v>
                </c:pt>
              </c:strCache>
            </c:strRef>
          </c:tx>
          <c:invertIfNegative val="0"/>
          <c:cat>
            <c:strRef>
              <c:f>'1-①収益的収支比率'!$C$46:$G$46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'1-①収益的収支比率'!$C$47:$G$47</c:f>
              <c:numCache>
                <c:formatCode>#,##0_);[Red]\(#,##0\)</c:formatCode>
                <c:ptCount val="5"/>
                <c:pt idx="0">
                  <c:v>55606</c:v>
                </c:pt>
                <c:pt idx="1">
                  <c:v>54989</c:v>
                </c:pt>
                <c:pt idx="2">
                  <c:v>54506</c:v>
                </c:pt>
                <c:pt idx="3">
                  <c:v>54206</c:v>
                </c:pt>
                <c:pt idx="4">
                  <c:v>52716</c:v>
                </c:pt>
              </c:numCache>
            </c:numRef>
          </c:val>
        </c:ser>
        <c:ser>
          <c:idx val="1"/>
          <c:order val="1"/>
          <c:tx>
            <c:strRef>
              <c:f>'1-①収益的収支比率'!$A$50:$B$50</c:f>
              <c:strCache>
                <c:ptCount val="1"/>
                <c:pt idx="0">
                  <c:v>総費用+償還金</c:v>
                </c:pt>
              </c:strCache>
            </c:strRef>
          </c:tx>
          <c:invertIfNegative val="0"/>
          <c:cat>
            <c:strRef>
              <c:f>'1-①収益的収支比率'!$C$46:$G$46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'1-①収益的収支比率'!$C$50:$G$50</c:f>
              <c:numCache>
                <c:formatCode>#,##0_);[Red]\(#,##0\)</c:formatCode>
                <c:ptCount val="5"/>
                <c:pt idx="0">
                  <c:v>69855</c:v>
                </c:pt>
                <c:pt idx="1">
                  <c:v>69537</c:v>
                </c:pt>
                <c:pt idx="2">
                  <c:v>69381</c:v>
                </c:pt>
                <c:pt idx="3">
                  <c:v>69416</c:v>
                </c:pt>
                <c:pt idx="4">
                  <c:v>67750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310592"/>
        <c:axId val="121325056"/>
      </c:barChart>
      <c:lineChart>
        <c:grouping val="standard"/>
        <c:varyColors val="0"/>
        <c:ser>
          <c:idx val="2"/>
          <c:order val="2"/>
          <c:tx>
            <c:strRef>
              <c:f>'1-①収益的収支比率'!$A$55:$B$55</c:f>
              <c:strCache>
                <c:ptCount val="1"/>
                <c:pt idx="0">
                  <c:v>収益的収支比率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'1-①収益的収支比率'!$C$46:$G$46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'1-①収益的収支比率'!$C$55:$G$55</c:f>
              <c:numCache>
                <c:formatCode>#,##0.00_);[Red]\(#,##0.00\)</c:formatCode>
                <c:ptCount val="5"/>
                <c:pt idx="0">
                  <c:v>79.602032782191685</c:v>
                </c:pt>
                <c:pt idx="1">
                  <c:v>79.07876382357594</c:v>
                </c:pt>
                <c:pt idx="2">
                  <c:v>78.560412793127796</c:v>
                </c:pt>
                <c:pt idx="3">
                  <c:v>78.088625100841298</c:v>
                </c:pt>
                <c:pt idx="4">
                  <c:v>77.809594095940966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328768"/>
        <c:axId val="121326976"/>
      </c:lineChart>
      <c:catAx>
        <c:axId val="1213105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121325056"/>
        <c:crosses val="autoZero"/>
        <c:auto val="1"/>
        <c:lblAlgn val="ctr"/>
        <c:lblOffset val="100"/>
        <c:noMultiLvlLbl val="0"/>
      </c:catAx>
      <c:valAx>
        <c:axId val="121325056"/>
        <c:scaling>
          <c:orientation val="minMax"/>
          <c:max val="80000"/>
          <c:min val="4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0.13052200854700854"/>
              <c:y val="6.4399537622248662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21310592"/>
        <c:crosses val="autoZero"/>
        <c:crossBetween val="between"/>
        <c:majorUnit val="10000"/>
      </c:valAx>
      <c:valAx>
        <c:axId val="121326976"/>
        <c:scaling>
          <c:orientation val="minMax"/>
          <c:max val="85"/>
          <c:min val="75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21328768"/>
        <c:crosses val="max"/>
        <c:crossBetween val="between"/>
        <c:majorUnit val="5"/>
      </c:valAx>
      <c:catAx>
        <c:axId val="1213287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132697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収益的収支比率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'1-①収益的収支比率'!$A$47:$B$47</c:f>
              <c:strCache>
                <c:ptCount val="1"/>
                <c:pt idx="0">
                  <c:v>総収益</c:v>
                </c:pt>
              </c:strCache>
            </c:strRef>
          </c:tx>
          <c:invertIfNegative val="0"/>
          <c:cat>
            <c:strRef>
              <c:f>'1-①収益的収支比率'!$C$46:$G$46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'1-①収益的収支比率'!$C$47:$G$47</c:f>
              <c:numCache>
                <c:formatCode>#,##0_);[Red]\(#,##0\)</c:formatCode>
                <c:ptCount val="5"/>
                <c:pt idx="0">
                  <c:v>55606</c:v>
                </c:pt>
                <c:pt idx="1">
                  <c:v>54989</c:v>
                </c:pt>
                <c:pt idx="2">
                  <c:v>54506</c:v>
                </c:pt>
                <c:pt idx="3">
                  <c:v>54206</c:v>
                </c:pt>
                <c:pt idx="4">
                  <c:v>52716</c:v>
                </c:pt>
              </c:numCache>
            </c:numRef>
          </c:val>
        </c:ser>
        <c:ser>
          <c:idx val="1"/>
          <c:order val="1"/>
          <c:tx>
            <c:strRef>
              <c:f>'1-①収益的収支比率'!$A$50:$B$50</c:f>
              <c:strCache>
                <c:ptCount val="1"/>
                <c:pt idx="0">
                  <c:v>総費用+償還金</c:v>
                </c:pt>
              </c:strCache>
            </c:strRef>
          </c:tx>
          <c:invertIfNegative val="0"/>
          <c:cat>
            <c:strRef>
              <c:f>'1-①収益的収支比率'!$C$46:$G$46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'1-①収益的収支比率'!$C$50:$G$50</c:f>
              <c:numCache>
                <c:formatCode>#,##0_);[Red]\(#,##0\)</c:formatCode>
                <c:ptCount val="5"/>
                <c:pt idx="0">
                  <c:v>69855</c:v>
                </c:pt>
                <c:pt idx="1">
                  <c:v>69537</c:v>
                </c:pt>
                <c:pt idx="2">
                  <c:v>69381</c:v>
                </c:pt>
                <c:pt idx="3">
                  <c:v>69416</c:v>
                </c:pt>
                <c:pt idx="4">
                  <c:v>67750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532864"/>
        <c:axId val="110663552"/>
      </c:barChart>
      <c:lineChart>
        <c:grouping val="standard"/>
        <c:varyColors val="0"/>
        <c:ser>
          <c:idx val="2"/>
          <c:order val="2"/>
          <c:tx>
            <c:strRef>
              <c:f>'1-①収益的収支比率'!$A$55:$B$55</c:f>
              <c:strCache>
                <c:ptCount val="1"/>
                <c:pt idx="0">
                  <c:v>収益的収支比率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'1-①収益的収支比率'!$C$46:$G$46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'1-①収益的収支比率'!$C$55:$G$55</c:f>
              <c:numCache>
                <c:formatCode>#,##0.00_);[Red]\(#,##0.00\)</c:formatCode>
                <c:ptCount val="5"/>
                <c:pt idx="0">
                  <c:v>79.602032782191685</c:v>
                </c:pt>
                <c:pt idx="1">
                  <c:v>79.07876382357594</c:v>
                </c:pt>
                <c:pt idx="2">
                  <c:v>78.560412793127796</c:v>
                </c:pt>
                <c:pt idx="3">
                  <c:v>78.088625100841298</c:v>
                </c:pt>
                <c:pt idx="4">
                  <c:v>77.809594095940966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853056"/>
        <c:axId val="114440064"/>
      </c:lineChart>
      <c:catAx>
        <c:axId val="1105328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110663552"/>
        <c:crosses val="autoZero"/>
        <c:auto val="1"/>
        <c:lblAlgn val="ctr"/>
        <c:lblOffset val="100"/>
        <c:noMultiLvlLbl val="0"/>
      </c:catAx>
      <c:valAx>
        <c:axId val="110663552"/>
        <c:scaling>
          <c:orientation val="minMax"/>
          <c:max val="8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0.1006714902920202"/>
              <c:y val="6.4399511308302501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10532864"/>
        <c:crosses val="autoZero"/>
        <c:crossBetween val="between"/>
        <c:majorUnit val="10000"/>
      </c:valAx>
      <c:valAx>
        <c:axId val="114440064"/>
        <c:scaling>
          <c:orientation val="minMax"/>
          <c:max val="85"/>
          <c:min val="75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19853056"/>
        <c:crosses val="max"/>
        <c:crossBetween val="between"/>
        <c:majorUnit val="5"/>
      </c:valAx>
      <c:catAx>
        <c:axId val="119853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1444006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sz="1600"/>
              <a:t>地方債現在高合計－一般会計負担額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'1-④企業債残高対事業規模比率'!$A$47:$B$47</c:f>
              <c:strCache>
                <c:ptCount val="1"/>
                <c:pt idx="0">
                  <c:v>地方債－一般会計負担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'1-④企業債残高対事業規模比率'!$C$46:$G$46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'1-④企業債残高対事業規模比率'!$C$47:$G$47</c:f>
              <c:numCache>
                <c:formatCode>#,##0_);[Red]\(#,##0\)</c:formatCode>
                <c:ptCount val="5"/>
                <c:pt idx="0">
                  <c:v>236070</c:v>
                </c:pt>
                <c:pt idx="1">
                  <c:v>170871</c:v>
                </c:pt>
                <c:pt idx="2">
                  <c:v>219014</c:v>
                </c:pt>
                <c:pt idx="3">
                  <c:v>207419</c:v>
                </c:pt>
                <c:pt idx="4">
                  <c:v>195544</c:v>
                </c:pt>
              </c:numCache>
            </c:numRef>
          </c:val>
        </c:ser>
        <c:ser>
          <c:idx val="1"/>
          <c:order val="1"/>
          <c:tx>
            <c:strRef>
              <c:f>'1-④企業債残高対事業規模比率'!$A$48:$B$48</c:f>
              <c:strCache>
                <c:ptCount val="1"/>
                <c:pt idx="0">
                  <c:v>地方債現在高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val>
            <c:numRef>
              <c:f>'1-④企業債残高対事業規模比率'!$C$48:$G$48</c:f>
              <c:numCache>
                <c:formatCode>#,##0_);[Red]\(#,##0\)</c:formatCode>
                <c:ptCount val="5"/>
                <c:pt idx="0">
                  <c:v>638026</c:v>
                </c:pt>
                <c:pt idx="1">
                  <c:v>601656</c:v>
                </c:pt>
                <c:pt idx="2">
                  <c:v>564469</c:v>
                </c:pt>
                <c:pt idx="3">
                  <c:v>526444</c:v>
                </c:pt>
                <c:pt idx="4">
                  <c:v>488860</c:v>
                </c:pt>
              </c:numCache>
            </c:numRef>
          </c:val>
        </c:ser>
        <c:ser>
          <c:idx val="2"/>
          <c:order val="2"/>
          <c:tx>
            <c:strRef>
              <c:f>'1-④企業債残高対事業規模比率'!$A$49:$B$49</c:f>
              <c:strCache>
                <c:ptCount val="1"/>
                <c:pt idx="0">
                  <c:v>一般会計負担額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val>
            <c:numRef>
              <c:f>'1-④企業債残高対事業規模比率'!$C$49:$G$49</c:f>
              <c:numCache>
                <c:formatCode>#,##0_);[Red]\(#,##0\)</c:formatCode>
                <c:ptCount val="5"/>
                <c:pt idx="0">
                  <c:v>401956</c:v>
                </c:pt>
                <c:pt idx="1">
                  <c:v>430785</c:v>
                </c:pt>
                <c:pt idx="2">
                  <c:v>345455</c:v>
                </c:pt>
                <c:pt idx="3">
                  <c:v>319025</c:v>
                </c:pt>
                <c:pt idx="4">
                  <c:v>293316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702080"/>
        <c:axId val="120704000"/>
      </c:barChart>
      <c:catAx>
        <c:axId val="1207020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20704000"/>
        <c:crosses val="autoZero"/>
        <c:auto val="1"/>
        <c:lblAlgn val="ctr"/>
        <c:lblOffset val="100"/>
        <c:noMultiLvlLbl val="0"/>
      </c:catAx>
      <c:valAx>
        <c:axId val="120704000"/>
        <c:scaling>
          <c:orientation val="minMax"/>
          <c:max val="7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（千円）</a:t>
                </a:r>
              </a:p>
            </c:rich>
          </c:tx>
          <c:layout>
            <c:manualLayout>
              <c:xMode val="edge"/>
              <c:yMode val="edge"/>
              <c:x val="0.12110807004739381"/>
              <c:y val="0.10386697420021014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20702080"/>
        <c:crosses val="autoZero"/>
        <c:crossBetween val="between"/>
        <c:majorUnit val="10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ja-JP" altLang="en-US" sz="1400"/>
              <a:t>営業収益ー受託工事収益ー雨水処理負担金</a:t>
            </a:r>
            <a:endParaRPr lang="ja-JP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'1-④企業債残高対事業規模比率'!$A$50:$B$50</c:f>
              <c:strCache>
                <c:ptCount val="1"/>
                <c:pt idx="0">
                  <c:v>収益－工事収益－雨水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'1-④企業債残高対事業規模比率'!$C$46:$G$46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'1-④企業債残高対事業規模比率'!$C$50:$G$50</c:f>
              <c:numCache>
                <c:formatCode>#,##0_);[Red]\(#,##0\)</c:formatCode>
                <c:ptCount val="5"/>
                <c:pt idx="0">
                  <c:v>7957</c:v>
                </c:pt>
                <c:pt idx="1">
                  <c:v>7807</c:v>
                </c:pt>
                <c:pt idx="2">
                  <c:v>7855</c:v>
                </c:pt>
                <c:pt idx="3">
                  <c:v>8123</c:v>
                </c:pt>
                <c:pt idx="4">
                  <c:v>8318</c:v>
                </c:pt>
              </c:numCache>
            </c:numRef>
          </c:val>
        </c:ser>
        <c:ser>
          <c:idx val="1"/>
          <c:order val="1"/>
          <c:tx>
            <c:strRef>
              <c:f>'1-④企業債残高対事業規模比率'!$A$51:$B$51</c:f>
              <c:strCache>
                <c:ptCount val="1"/>
                <c:pt idx="0">
                  <c:v>営業収益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'1-④企業債残高対事業規模比率'!$C$46:$G$46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'1-④企業債残高対事業規模比率'!$C$51:$G$51</c:f>
              <c:numCache>
                <c:formatCode>#,##0_);[Red]\(#,##0\)</c:formatCode>
                <c:ptCount val="5"/>
                <c:pt idx="0">
                  <c:v>7957</c:v>
                </c:pt>
                <c:pt idx="1">
                  <c:v>7807</c:v>
                </c:pt>
                <c:pt idx="2">
                  <c:v>7855</c:v>
                </c:pt>
                <c:pt idx="3">
                  <c:v>8123</c:v>
                </c:pt>
                <c:pt idx="4">
                  <c:v>8318</c:v>
                </c:pt>
              </c:numCache>
            </c:numRef>
          </c:val>
        </c:ser>
        <c:ser>
          <c:idx val="2"/>
          <c:order val="2"/>
          <c:tx>
            <c:strRef>
              <c:f>'1-④企業債残高対事業規模比率'!$A$52:$B$52</c:f>
              <c:strCache>
                <c:ptCount val="1"/>
                <c:pt idx="0">
                  <c:v>受託工事収益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val>
            <c:numRef>
              <c:f>'1-④企業債残高対事業規模比率'!$C$52:$G$52</c:f>
              <c:numCache>
                <c:formatCode>#,##0_);[Red]\(#,##0\)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'1-④企業債残高対事業規模比率'!$A$53:$B$53</c:f>
              <c:strCache>
                <c:ptCount val="1"/>
                <c:pt idx="0">
                  <c:v>雨水処理負担金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val>
            <c:numRef>
              <c:f>'1-④企業債残高対事業規模比率'!$C$53:$G$53</c:f>
              <c:numCache>
                <c:formatCode>#,##0_);[Red]\(#,##0\)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910016"/>
        <c:axId val="134833280"/>
      </c:barChart>
      <c:catAx>
        <c:axId val="1259100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34833280"/>
        <c:crosses val="autoZero"/>
        <c:auto val="1"/>
        <c:lblAlgn val="ctr"/>
        <c:lblOffset val="100"/>
        <c:noMultiLvlLbl val="0"/>
      </c:catAx>
      <c:valAx>
        <c:axId val="134833280"/>
        <c:scaling>
          <c:orientation val="minMax"/>
          <c:max val="7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0447111223396541"/>
              <c:y val="0.10891227092188698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25910016"/>
        <c:crosses val="autoZero"/>
        <c:crossBetween val="between"/>
        <c:majorUnit val="10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企業債残高対事業規模比率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'1-④企業債残高対事業規模比率'!$A$47:$B$47</c:f>
              <c:strCache>
                <c:ptCount val="1"/>
                <c:pt idx="0">
                  <c:v>地方債－一般会計負担</c:v>
                </c:pt>
              </c:strCache>
            </c:strRef>
          </c:tx>
          <c:invertIfNegative val="0"/>
          <c:cat>
            <c:strRef>
              <c:f>'1-④企業債残高対事業規模比率'!$C$46:$G$46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'1-④企業債残高対事業規模比率'!$C$47:$G$47</c:f>
              <c:numCache>
                <c:formatCode>#,##0_);[Red]\(#,##0\)</c:formatCode>
                <c:ptCount val="5"/>
                <c:pt idx="0">
                  <c:v>236070</c:v>
                </c:pt>
                <c:pt idx="1">
                  <c:v>170871</c:v>
                </c:pt>
                <c:pt idx="2">
                  <c:v>219014</c:v>
                </c:pt>
                <c:pt idx="3">
                  <c:v>207419</c:v>
                </c:pt>
                <c:pt idx="4">
                  <c:v>195544</c:v>
                </c:pt>
              </c:numCache>
            </c:numRef>
          </c:val>
        </c:ser>
        <c:ser>
          <c:idx val="1"/>
          <c:order val="1"/>
          <c:tx>
            <c:strRef>
              <c:f>'1-④企業債残高対事業規模比率'!$A$50:$B$50</c:f>
              <c:strCache>
                <c:ptCount val="1"/>
                <c:pt idx="0">
                  <c:v>収益－工事収益－雨水</c:v>
                </c:pt>
              </c:strCache>
            </c:strRef>
          </c:tx>
          <c:invertIfNegative val="0"/>
          <c:cat>
            <c:strRef>
              <c:f>'1-④企業債残高対事業規模比率'!$C$46:$G$46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'1-④企業債残高対事業規模比率'!$C$50:$G$50</c:f>
              <c:numCache>
                <c:formatCode>#,##0_);[Red]\(#,##0\)</c:formatCode>
                <c:ptCount val="5"/>
                <c:pt idx="0">
                  <c:v>7957</c:v>
                </c:pt>
                <c:pt idx="1">
                  <c:v>7807</c:v>
                </c:pt>
                <c:pt idx="2">
                  <c:v>7855</c:v>
                </c:pt>
                <c:pt idx="3">
                  <c:v>8123</c:v>
                </c:pt>
                <c:pt idx="4">
                  <c:v>8318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458240"/>
        <c:axId val="136460160"/>
      </c:barChart>
      <c:lineChart>
        <c:grouping val="standard"/>
        <c:varyColors val="0"/>
        <c:ser>
          <c:idx val="2"/>
          <c:order val="2"/>
          <c:tx>
            <c:strRef>
              <c:f>'1-④企業債残高対事業規模比率'!$A$54:$B$54</c:f>
              <c:strCache>
                <c:ptCount val="1"/>
                <c:pt idx="0">
                  <c:v>企業債残対事業規模比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'1-④企業債残高対事業規模比率'!$C$46:$G$46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'1-④企業債残高対事業規模比率'!$C$54:$G$54</c:f>
              <c:numCache>
                <c:formatCode>#,##0.00_);[Red]\(#,##0.00\)</c:formatCode>
                <c:ptCount val="5"/>
                <c:pt idx="0">
                  <c:v>2966.8216664572074</c:v>
                </c:pt>
                <c:pt idx="1">
                  <c:v>2188.6896375048036</c:v>
                </c:pt>
                <c:pt idx="2">
                  <c:v>2788.2113303628262</c:v>
                </c:pt>
                <c:pt idx="3">
                  <c:v>2553.4777791456358</c:v>
                </c:pt>
                <c:pt idx="4">
                  <c:v>2350.8535705698487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'1-④企業債残高対事業規模比率'!$A$55:$B$55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'1-④企業債残高対事業規模比率'!$C$46:$G$46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'1-④企業債残高対事業規模比率'!$C$55:$G$55</c:f>
              <c:numCache>
                <c:formatCode>#,##0.00_);[Red]\(#,##0.00\)</c:formatCode>
                <c:ptCount val="5"/>
                <c:pt idx="0">
                  <c:v>1224.75</c:v>
                </c:pt>
                <c:pt idx="1">
                  <c:v>1197.82</c:v>
                </c:pt>
                <c:pt idx="2">
                  <c:v>1126.77</c:v>
                </c:pt>
                <c:pt idx="3">
                  <c:v>1044.8</c:v>
                </c:pt>
                <c:pt idx="4">
                  <c:v>1081.8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16192"/>
        <c:axId val="136614272"/>
      </c:lineChart>
      <c:catAx>
        <c:axId val="1364582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136460160"/>
        <c:crosses val="autoZero"/>
        <c:auto val="1"/>
        <c:lblAlgn val="ctr"/>
        <c:lblOffset val="100"/>
        <c:noMultiLvlLbl val="0"/>
      </c:catAx>
      <c:valAx>
        <c:axId val="136460160"/>
        <c:scaling>
          <c:orientation val="minMax"/>
          <c:max val="7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0.13802061966028761"/>
              <c:y val="5.8460387329089432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36458240"/>
        <c:crosses val="autoZero"/>
        <c:crossBetween val="between"/>
        <c:majorUnit val="100000"/>
      </c:valAx>
      <c:valAx>
        <c:axId val="136614272"/>
        <c:scaling>
          <c:orientation val="minMax"/>
          <c:max val="3500"/>
          <c:min val="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36616192"/>
        <c:crosses val="max"/>
        <c:crossBetween val="between"/>
        <c:majorUnit val="500"/>
      </c:valAx>
      <c:catAx>
        <c:axId val="136616192"/>
        <c:scaling>
          <c:orientation val="minMax"/>
        </c:scaling>
        <c:delete val="1"/>
        <c:axPos val="b"/>
        <c:majorTickMark val="out"/>
        <c:minorTickMark val="none"/>
        <c:tickLblPos val="nextTo"/>
        <c:crossAx val="13661427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下水道使用料</a:t>
            </a:r>
            <a:endParaRPr lang="ja-JP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'1-⑤経費回収率'!$A$47:$B$47</c:f>
              <c:strCache>
                <c:ptCount val="1"/>
                <c:pt idx="0">
                  <c:v>下水道使用料</c:v>
                </c:pt>
              </c:strCache>
            </c:strRef>
          </c:tx>
          <c:invertIfNegative val="0"/>
          <c:cat>
            <c:strRef>
              <c:f>'1-⑤経費回収率'!$C$46:$G$46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'1-⑤経費回収率'!$C$47:$G$47</c:f>
              <c:numCache>
                <c:formatCode>#,##0_);[Red]\(#,##0\)</c:formatCode>
                <c:ptCount val="5"/>
                <c:pt idx="0">
                  <c:v>7967</c:v>
                </c:pt>
                <c:pt idx="1">
                  <c:v>7807</c:v>
                </c:pt>
                <c:pt idx="2">
                  <c:v>7855</c:v>
                </c:pt>
                <c:pt idx="3">
                  <c:v>8123</c:v>
                </c:pt>
                <c:pt idx="4">
                  <c:v>8318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51552"/>
        <c:axId val="197312512"/>
      </c:barChart>
      <c:catAx>
        <c:axId val="1833515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97312512"/>
        <c:crosses val="autoZero"/>
        <c:auto val="1"/>
        <c:lblAlgn val="ctr"/>
        <c:lblOffset val="100"/>
        <c:noMultiLvlLbl val="0"/>
      </c:catAx>
      <c:valAx>
        <c:axId val="197312512"/>
        <c:scaling>
          <c:orientation val="minMax"/>
          <c:max val="4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6.4067071829925007E-2"/>
              <c:y val="7.6978960810039965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83351552"/>
        <c:crosses val="autoZero"/>
        <c:crossBetween val="between"/>
        <c:majorUnit val="5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汚水処理費</a:t>
            </a:r>
            <a:r>
              <a:rPr lang="en-US" altLang="ja-JP" sz="1600"/>
              <a:t>(</a:t>
            </a:r>
            <a:r>
              <a:rPr lang="ja-JP" altLang="en-US" sz="1600"/>
              <a:t>公費負担分を除く</a:t>
            </a:r>
            <a:r>
              <a:rPr lang="en-US" altLang="ja-JP" sz="1600"/>
              <a:t>)</a:t>
            </a:r>
            <a:endParaRPr lang="ja-JP" sz="16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'1-⑤経費回収率'!$A$51:$B$51</c:f>
              <c:strCache>
                <c:ptCount val="1"/>
                <c:pt idx="0">
                  <c:v>元金償還×４割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'1-⑤経費回収率'!$C$46:$G$46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'1-⑤経費回収率'!$C$51:$G$51</c:f>
              <c:numCache>
                <c:formatCode>#,##0_);[Red]\(#,##0\)</c:formatCode>
                <c:ptCount val="5"/>
                <c:pt idx="0">
                  <c:v>14248.800000000001</c:v>
                </c:pt>
                <c:pt idx="1">
                  <c:v>14548</c:v>
                </c:pt>
                <c:pt idx="2">
                  <c:v>14874.800000000001</c:v>
                </c:pt>
                <c:pt idx="3">
                  <c:v>15210</c:v>
                </c:pt>
                <c:pt idx="4">
                  <c:v>15033.6</c:v>
                </c:pt>
              </c:numCache>
            </c:numRef>
          </c:val>
        </c:ser>
        <c:ser>
          <c:idx val="2"/>
          <c:order val="1"/>
          <c:tx>
            <c:strRef>
              <c:f>'1-⑤経費回収率'!$A$49:$B$49</c:f>
              <c:strCache>
                <c:ptCount val="1"/>
                <c:pt idx="0">
                  <c:v>維持管理費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'1-⑤経費回収率'!$C$46:$G$46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'1-⑤経費回収率'!$C$49:$G$49</c:f>
              <c:numCache>
                <c:formatCode>#,##0_);[Red]\(#,##0\)</c:formatCode>
                <c:ptCount val="5"/>
                <c:pt idx="0">
                  <c:v>18473</c:v>
                </c:pt>
                <c:pt idx="1">
                  <c:v>18243</c:v>
                </c:pt>
                <c:pt idx="2">
                  <c:v>18125</c:v>
                </c:pt>
                <c:pt idx="3">
                  <c:v>18203</c:v>
                </c:pt>
                <c:pt idx="4">
                  <c:v>17875</c:v>
                </c:pt>
              </c:numCache>
            </c:numRef>
          </c:val>
        </c:ser>
        <c:ser>
          <c:idx val="1"/>
          <c:order val="2"/>
          <c:tx>
            <c:strRef>
              <c:f>'1-⑤経費回収率'!$A$48:$B$48</c:f>
              <c:strCache>
                <c:ptCount val="1"/>
                <c:pt idx="0">
                  <c:v>汚水処理費</c:v>
                </c:pt>
              </c:strCache>
            </c:strRef>
          </c:tx>
          <c:spPr>
            <a:noFill/>
          </c:spPr>
          <c:invertIfNegative val="0"/>
          <c:dLbls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'1-⑤経費回収率'!$C$46:$G$46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'1-⑤経費回収率'!$C$48:$G$48</c:f>
              <c:numCache>
                <c:formatCode>#,##0_);[Red]\(#,##0\)</c:formatCode>
                <c:ptCount val="5"/>
                <c:pt idx="0">
                  <c:v>32722</c:v>
                </c:pt>
                <c:pt idx="1">
                  <c:v>32791</c:v>
                </c:pt>
                <c:pt idx="2">
                  <c:v>33000</c:v>
                </c:pt>
                <c:pt idx="3">
                  <c:v>33413</c:v>
                </c:pt>
                <c:pt idx="4">
                  <c:v>32909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547264"/>
        <c:axId val="39548800"/>
      </c:barChart>
      <c:catAx>
        <c:axId val="39547264"/>
        <c:scaling>
          <c:orientation val="minMax"/>
        </c:scaling>
        <c:delete val="0"/>
        <c:axPos val="b"/>
        <c:majorTickMark val="none"/>
        <c:minorTickMark val="none"/>
        <c:tickLblPos val="nextTo"/>
        <c:crossAx val="39548800"/>
        <c:crosses val="autoZero"/>
        <c:auto val="1"/>
        <c:lblAlgn val="ctr"/>
        <c:lblOffset val="100"/>
        <c:noMultiLvlLbl val="0"/>
      </c:catAx>
      <c:valAx>
        <c:axId val="39548800"/>
        <c:scaling>
          <c:orientation val="minMax"/>
          <c:max val="4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4.9806822275557799E-2"/>
              <c:y val="8.1380314186390412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39547264"/>
        <c:crosses val="autoZero"/>
        <c:crossBetween val="between"/>
        <c:majorUnit val="5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経費回収率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'1-⑤経費回収率'!$A$47:$B$47</c:f>
              <c:strCache>
                <c:ptCount val="1"/>
                <c:pt idx="0">
                  <c:v>下水道使用料</c:v>
                </c:pt>
              </c:strCache>
            </c:strRef>
          </c:tx>
          <c:invertIfNegative val="0"/>
          <c:cat>
            <c:strRef>
              <c:f>'1-⑤経費回収率'!$C$46:$G$46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'1-⑤経費回収率'!$C$47:$G$47</c:f>
              <c:numCache>
                <c:formatCode>#,##0_);[Red]\(#,##0\)</c:formatCode>
                <c:ptCount val="5"/>
                <c:pt idx="0">
                  <c:v>7967</c:v>
                </c:pt>
                <c:pt idx="1">
                  <c:v>7807</c:v>
                </c:pt>
                <c:pt idx="2">
                  <c:v>7855</c:v>
                </c:pt>
                <c:pt idx="3">
                  <c:v>8123</c:v>
                </c:pt>
                <c:pt idx="4">
                  <c:v>8318</c:v>
                </c:pt>
              </c:numCache>
            </c:numRef>
          </c:val>
        </c:ser>
        <c:ser>
          <c:idx val="1"/>
          <c:order val="1"/>
          <c:tx>
            <c:strRef>
              <c:f>'1-⑤経費回収率'!$A$48:$B$48</c:f>
              <c:strCache>
                <c:ptCount val="1"/>
                <c:pt idx="0">
                  <c:v>汚水処理費</c:v>
                </c:pt>
              </c:strCache>
            </c:strRef>
          </c:tx>
          <c:invertIfNegative val="0"/>
          <c:cat>
            <c:strRef>
              <c:f>'1-⑤経費回収率'!$C$46:$G$46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'1-⑤経費回収率'!$C$48:$G$48</c:f>
              <c:numCache>
                <c:formatCode>#,##0_);[Red]\(#,##0\)</c:formatCode>
                <c:ptCount val="5"/>
                <c:pt idx="0">
                  <c:v>32722</c:v>
                </c:pt>
                <c:pt idx="1">
                  <c:v>32791</c:v>
                </c:pt>
                <c:pt idx="2">
                  <c:v>33000</c:v>
                </c:pt>
                <c:pt idx="3">
                  <c:v>33413</c:v>
                </c:pt>
                <c:pt idx="4">
                  <c:v>32909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70048"/>
        <c:axId val="39580416"/>
      </c:barChart>
      <c:lineChart>
        <c:grouping val="standard"/>
        <c:varyColors val="0"/>
        <c:ser>
          <c:idx val="2"/>
          <c:order val="2"/>
          <c:tx>
            <c:strRef>
              <c:f>'1-⑤経費回収率'!$A$52:$B$52</c:f>
              <c:strCache>
                <c:ptCount val="1"/>
                <c:pt idx="0">
                  <c:v>経費回収率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'1-⑤経費回収率'!$C$46:$G$46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'1-⑤経費回収率'!$C$52:$G$52</c:f>
              <c:numCache>
                <c:formatCode>#,##0.00_);[Red]\(#,##0.00\)</c:formatCode>
                <c:ptCount val="5"/>
                <c:pt idx="0">
                  <c:v>24.347533769329502</c:v>
                </c:pt>
                <c:pt idx="1">
                  <c:v>23.808362050562653</c:v>
                </c:pt>
                <c:pt idx="2">
                  <c:v>23.803030303030305</c:v>
                </c:pt>
                <c:pt idx="3">
                  <c:v>24.310896956274505</c:v>
                </c:pt>
                <c:pt idx="4">
                  <c:v>25.275760430277433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'1-⑤経費回収率'!$A$53:$B$53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'1-⑤経費回収率'!$C$46:$G$46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'1-⑤経費回収率'!$C$53:$G$53</c:f>
              <c:numCache>
                <c:formatCode>#,##0.00_);[Red]\(#,##0.00\)</c:formatCode>
                <c:ptCount val="5"/>
                <c:pt idx="0">
                  <c:v>42.13</c:v>
                </c:pt>
                <c:pt idx="1">
                  <c:v>51.03</c:v>
                </c:pt>
                <c:pt idx="2">
                  <c:v>50.9</c:v>
                </c:pt>
                <c:pt idx="3">
                  <c:v>50.82</c:v>
                </c:pt>
                <c:pt idx="4">
                  <c:v>52.19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38080"/>
        <c:axId val="39582336"/>
      </c:lineChart>
      <c:catAx>
        <c:axId val="395700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39580416"/>
        <c:crosses val="autoZero"/>
        <c:auto val="1"/>
        <c:lblAlgn val="ctr"/>
        <c:lblOffset val="100"/>
        <c:noMultiLvlLbl val="0"/>
      </c:catAx>
      <c:valAx>
        <c:axId val="39580416"/>
        <c:scaling>
          <c:orientation val="minMax"/>
          <c:max val="4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7.8262012671059741E-2"/>
              <c:y val="5.8460387329089432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39570048"/>
        <c:crosses val="autoZero"/>
        <c:crossBetween val="between"/>
        <c:majorUnit val="5000"/>
      </c:valAx>
      <c:valAx>
        <c:axId val="39582336"/>
        <c:scaling>
          <c:orientation val="minMax"/>
          <c:max val="60"/>
          <c:min val="2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78238080"/>
        <c:crosses val="max"/>
        <c:crossBetween val="between"/>
        <c:majorUnit val="5"/>
      </c:valAx>
      <c:catAx>
        <c:axId val="78238080"/>
        <c:scaling>
          <c:orientation val="minMax"/>
        </c:scaling>
        <c:delete val="1"/>
        <c:axPos val="b"/>
        <c:majorTickMark val="out"/>
        <c:minorTickMark val="none"/>
        <c:tickLblPos val="nextTo"/>
        <c:crossAx val="3958233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24</xdr:row>
      <xdr:rowOff>95250</xdr:rowOff>
    </xdr:from>
    <xdr:to>
      <xdr:col>7</xdr:col>
      <xdr:colOff>514350</xdr:colOff>
      <xdr:row>24</xdr:row>
      <xdr:rowOff>104775</xdr:rowOff>
    </xdr:to>
    <xdr:cxnSp macro="">
      <xdr:nvCxnSpPr>
        <xdr:cNvPr id="2" name="直線コネクタ 1"/>
        <xdr:cNvCxnSpPr/>
      </xdr:nvCxnSpPr>
      <xdr:spPr>
        <a:xfrm>
          <a:off x="114300" y="4238625"/>
          <a:ext cx="5200650" cy="952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6</xdr:row>
      <xdr:rowOff>64889</xdr:rowOff>
    </xdr:from>
    <xdr:to>
      <xdr:col>7</xdr:col>
      <xdr:colOff>619125</xdr:colOff>
      <xdr:row>23</xdr:row>
      <xdr:rowOff>132695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85724</xdr:colOff>
      <xdr:row>25</xdr:row>
      <xdr:rowOff>47625</xdr:rowOff>
    </xdr:from>
    <xdr:to>
      <xdr:col>7</xdr:col>
      <xdr:colOff>628649</xdr:colOff>
      <xdr:row>42</xdr:row>
      <xdr:rowOff>133350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26701</xdr:colOff>
      <xdr:row>13</xdr:row>
      <xdr:rowOff>47625</xdr:rowOff>
    </xdr:from>
    <xdr:to>
      <xdr:col>18</xdr:col>
      <xdr:colOff>655195</xdr:colOff>
      <xdr:row>35</xdr:row>
      <xdr:rowOff>133350</xdr:rowOff>
    </xdr:to>
    <xdr:graphicFrame macro="">
      <xdr:nvGraphicFramePr>
        <xdr:cNvPr id="6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0.87444</cdr:x>
      <cdr:y>0.0386</cdr:y>
    </cdr:from>
    <cdr:to>
      <cdr:x>0.96127</cdr:x>
      <cdr:y>0.08867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5946775" y="165100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（％）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24</xdr:row>
      <xdr:rowOff>95250</xdr:rowOff>
    </xdr:from>
    <xdr:to>
      <xdr:col>7</xdr:col>
      <xdr:colOff>514350</xdr:colOff>
      <xdr:row>24</xdr:row>
      <xdr:rowOff>104775</xdr:rowOff>
    </xdr:to>
    <xdr:cxnSp macro="">
      <xdr:nvCxnSpPr>
        <xdr:cNvPr id="2" name="直線コネクタ 1"/>
        <xdr:cNvCxnSpPr/>
      </xdr:nvCxnSpPr>
      <xdr:spPr>
        <a:xfrm>
          <a:off x="114300" y="4238625"/>
          <a:ext cx="5200650" cy="952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6</xdr:row>
      <xdr:rowOff>64889</xdr:rowOff>
    </xdr:from>
    <xdr:to>
      <xdr:col>7</xdr:col>
      <xdr:colOff>619125</xdr:colOff>
      <xdr:row>23</xdr:row>
      <xdr:rowOff>132695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95249</xdr:colOff>
      <xdr:row>25</xdr:row>
      <xdr:rowOff>38100</xdr:rowOff>
    </xdr:from>
    <xdr:to>
      <xdr:col>7</xdr:col>
      <xdr:colOff>638174</xdr:colOff>
      <xdr:row>42</xdr:row>
      <xdr:rowOff>123825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26701</xdr:colOff>
      <xdr:row>13</xdr:row>
      <xdr:rowOff>47625</xdr:rowOff>
    </xdr:from>
    <xdr:to>
      <xdr:col>18</xdr:col>
      <xdr:colOff>655195</xdr:colOff>
      <xdr:row>35</xdr:row>
      <xdr:rowOff>133350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660147</xdr:colOff>
      <xdr:row>4</xdr:row>
      <xdr:rowOff>57676</xdr:rowOff>
    </xdr:from>
    <xdr:to>
      <xdr:col>15</xdr:col>
      <xdr:colOff>757647</xdr:colOff>
      <xdr:row>25</xdr:row>
      <xdr:rowOff>118772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656091</xdr:colOff>
      <xdr:row>26</xdr:row>
      <xdr:rowOff>56358</xdr:rowOff>
    </xdr:from>
    <xdr:to>
      <xdr:col>15</xdr:col>
      <xdr:colOff>753591</xdr:colOff>
      <xdr:row>47</xdr:row>
      <xdr:rowOff>117454</xdr:rowOff>
    </xdr:to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419223</xdr:colOff>
      <xdr:row>26</xdr:row>
      <xdr:rowOff>61280</xdr:rowOff>
    </xdr:from>
    <xdr:to>
      <xdr:col>10</xdr:col>
      <xdr:colOff>516723</xdr:colOff>
      <xdr:row>47</xdr:row>
      <xdr:rowOff>122376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172513</xdr:colOff>
      <xdr:row>26</xdr:row>
      <xdr:rowOff>58890</xdr:rowOff>
    </xdr:from>
    <xdr:to>
      <xdr:col>5</xdr:col>
      <xdr:colOff>270013</xdr:colOff>
      <xdr:row>47</xdr:row>
      <xdr:rowOff>119986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416102</xdr:colOff>
      <xdr:row>4</xdr:row>
      <xdr:rowOff>50622</xdr:rowOff>
    </xdr:from>
    <xdr:to>
      <xdr:col>10</xdr:col>
      <xdr:colOff>513602</xdr:colOff>
      <xdr:row>25</xdr:row>
      <xdr:rowOff>111718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179237</xdr:colOff>
      <xdr:row>4</xdr:row>
      <xdr:rowOff>58157</xdr:rowOff>
    </xdr:from>
    <xdr:to>
      <xdr:col>5</xdr:col>
      <xdr:colOff>276737</xdr:colOff>
      <xdr:row>25</xdr:row>
      <xdr:rowOff>119253</xdr:rowOff>
    </xdr:to>
    <xdr:graphicFrame macro="">
      <xdr:nvGraphicFramePr>
        <xdr:cNvPr id="10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0.83948</cdr:x>
      <cdr:y>0.05029</cdr:y>
    </cdr:from>
    <cdr:to>
      <cdr:x>0.96099</cdr:x>
      <cdr:y>0.10877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079875" y="184150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 b="1">
              <a:solidFill>
                <a:sysClr val="windowText" lastClr="000000"/>
              </a:solidFill>
            </a:rPr>
            <a:t>（％）</a:t>
          </a:r>
          <a:r>
            <a:rPr lang="en-US" altLang="ja-JP" sz="10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0.82772</cdr:x>
      <cdr:y>0.0607</cdr:y>
    </cdr:from>
    <cdr:to>
      <cdr:x>0.94923</cdr:x>
      <cdr:y>0.11918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022725" y="222250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50" b="1">
              <a:solidFill>
                <a:sysClr val="windowText" lastClr="000000"/>
              </a:solidFill>
            </a:rPr>
            <a:t>（％）</a:t>
          </a:r>
          <a:r>
            <a:rPr lang="en-US" altLang="ja-JP" sz="1050" b="1">
              <a:solidFill>
                <a:sysClr val="windowText" lastClr="000000"/>
              </a:solidFill>
            </a:rPr>
            <a:t> 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0.83556</cdr:x>
      <cdr:y>0.0607</cdr:y>
    </cdr:from>
    <cdr:to>
      <cdr:x>0.95707</cdr:x>
      <cdr:y>0.11918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060825" y="222250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50" b="1">
              <a:solidFill>
                <a:sysClr val="windowText" lastClr="000000"/>
              </a:solidFill>
            </a:rPr>
            <a:t>（％）</a:t>
          </a:r>
          <a:r>
            <a:rPr lang="en-US" altLang="ja-JP" sz="1050" b="1">
              <a:solidFill>
                <a:sysClr val="windowText" lastClr="000000"/>
              </a:solidFill>
            </a:rPr>
            <a:t> 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0.81596</cdr:x>
      <cdr:y>0.0555</cdr:y>
    </cdr:from>
    <cdr:to>
      <cdr:x>0.93747</cdr:x>
      <cdr:y>0.11397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3965575" y="203200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（円）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0.82576</cdr:x>
      <cdr:y>0.11012</cdr:y>
    </cdr:from>
    <cdr:to>
      <cdr:x>0.94727</cdr:x>
      <cdr:y>0.1686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013200" y="403225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（％）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0.84114</cdr:x>
      <cdr:y>0.05571</cdr:y>
    </cdr:from>
    <cdr:to>
      <cdr:x>0.96266</cdr:x>
      <cdr:y>0.11419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087963" y="203972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ja-JP" altLang="en-US" sz="1050" b="1">
              <a:solidFill>
                <a:sysClr val="windowText" lastClr="000000"/>
              </a:solidFill>
            </a:rPr>
            <a:t>（％）</a:t>
          </a:r>
          <a:r>
            <a:rPr lang="en-US" altLang="ja-JP" sz="1050" b="1">
              <a:solidFill>
                <a:sysClr val="windowText" lastClr="000000"/>
              </a:solidFill>
            </a:rPr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0.86603</cdr:x>
      <cdr:y>0.04529</cdr:y>
    </cdr:from>
    <cdr:to>
      <cdr:x>0.95287</cdr:x>
      <cdr:y>0.09535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5889625" y="193675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 b="1">
              <a:solidFill>
                <a:sysClr val="windowText" lastClr="000000"/>
              </a:solidFill>
            </a:rPr>
            <a:t>（％）</a:t>
          </a:r>
          <a:r>
            <a:rPr lang="en-US" altLang="ja-JP" sz="10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24</xdr:row>
      <xdr:rowOff>95250</xdr:rowOff>
    </xdr:from>
    <xdr:to>
      <xdr:col>7</xdr:col>
      <xdr:colOff>514350</xdr:colOff>
      <xdr:row>24</xdr:row>
      <xdr:rowOff>104775</xdr:rowOff>
    </xdr:to>
    <xdr:cxnSp macro="">
      <xdr:nvCxnSpPr>
        <xdr:cNvPr id="2" name="直線コネクタ 1"/>
        <xdr:cNvCxnSpPr/>
      </xdr:nvCxnSpPr>
      <xdr:spPr>
        <a:xfrm>
          <a:off x="114300" y="4238625"/>
          <a:ext cx="5200650" cy="952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6</xdr:row>
      <xdr:rowOff>64889</xdr:rowOff>
    </xdr:from>
    <xdr:to>
      <xdr:col>7</xdr:col>
      <xdr:colOff>619125</xdr:colOff>
      <xdr:row>23</xdr:row>
      <xdr:rowOff>132695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95249</xdr:colOff>
      <xdr:row>25</xdr:row>
      <xdr:rowOff>38100</xdr:rowOff>
    </xdr:from>
    <xdr:to>
      <xdr:col>7</xdr:col>
      <xdr:colOff>638174</xdr:colOff>
      <xdr:row>42</xdr:row>
      <xdr:rowOff>123825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26701</xdr:colOff>
      <xdr:row>13</xdr:row>
      <xdr:rowOff>47625</xdr:rowOff>
    </xdr:from>
    <xdr:to>
      <xdr:col>18</xdr:col>
      <xdr:colOff>655195</xdr:colOff>
      <xdr:row>35</xdr:row>
      <xdr:rowOff>133350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0.86183</cdr:x>
      <cdr:y>0.04306</cdr:y>
    </cdr:from>
    <cdr:to>
      <cdr:x>0.94867</cdr:x>
      <cdr:y>0.09313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5861050" y="184150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（％）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24</xdr:row>
      <xdr:rowOff>95250</xdr:rowOff>
    </xdr:from>
    <xdr:to>
      <xdr:col>7</xdr:col>
      <xdr:colOff>514350</xdr:colOff>
      <xdr:row>24</xdr:row>
      <xdr:rowOff>104775</xdr:rowOff>
    </xdr:to>
    <xdr:cxnSp macro="">
      <xdr:nvCxnSpPr>
        <xdr:cNvPr id="2" name="直線コネクタ 1"/>
        <xdr:cNvCxnSpPr/>
      </xdr:nvCxnSpPr>
      <xdr:spPr>
        <a:xfrm>
          <a:off x="114300" y="4238625"/>
          <a:ext cx="5200650" cy="952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6</xdr:row>
      <xdr:rowOff>64889</xdr:rowOff>
    </xdr:from>
    <xdr:to>
      <xdr:col>7</xdr:col>
      <xdr:colOff>619125</xdr:colOff>
      <xdr:row>23</xdr:row>
      <xdr:rowOff>132695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95249</xdr:colOff>
      <xdr:row>25</xdr:row>
      <xdr:rowOff>38100</xdr:rowOff>
    </xdr:from>
    <xdr:to>
      <xdr:col>7</xdr:col>
      <xdr:colOff>638174</xdr:colOff>
      <xdr:row>42</xdr:row>
      <xdr:rowOff>123825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26701</xdr:colOff>
      <xdr:row>13</xdr:row>
      <xdr:rowOff>47625</xdr:rowOff>
    </xdr:from>
    <xdr:to>
      <xdr:col>18</xdr:col>
      <xdr:colOff>655195</xdr:colOff>
      <xdr:row>35</xdr:row>
      <xdr:rowOff>133350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0.86603</cdr:x>
      <cdr:y>0.04529</cdr:y>
    </cdr:from>
    <cdr:to>
      <cdr:x>0.95287</cdr:x>
      <cdr:y>0.09535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5889625" y="193675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 b="1">
              <a:solidFill>
                <a:sysClr val="windowText" lastClr="000000"/>
              </a:solidFill>
            </a:rPr>
            <a:t>（％）</a:t>
          </a:r>
          <a:r>
            <a:rPr lang="en-US" altLang="ja-JP" sz="10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24</xdr:row>
      <xdr:rowOff>95250</xdr:rowOff>
    </xdr:from>
    <xdr:to>
      <xdr:col>7</xdr:col>
      <xdr:colOff>514350</xdr:colOff>
      <xdr:row>24</xdr:row>
      <xdr:rowOff>104775</xdr:rowOff>
    </xdr:to>
    <xdr:cxnSp macro="">
      <xdr:nvCxnSpPr>
        <xdr:cNvPr id="2" name="直線コネクタ 1"/>
        <xdr:cNvCxnSpPr/>
      </xdr:nvCxnSpPr>
      <xdr:spPr>
        <a:xfrm>
          <a:off x="114300" y="4238625"/>
          <a:ext cx="5200650" cy="952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6</xdr:row>
      <xdr:rowOff>64889</xdr:rowOff>
    </xdr:from>
    <xdr:to>
      <xdr:col>7</xdr:col>
      <xdr:colOff>619125</xdr:colOff>
      <xdr:row>23</xdr:row>
      <xdr:rowOff>132695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95249</xdr:colOff>
      <xdr:row>25</xdr:row>
      <xdr:rowOff>38100</xdr:rowOff>
    </xdr:from>
    <xdr:to>
      <xdr:col>7</xdr:col>
      <xdr:colOff>638174</xdr:colOff>
      <xdr:row>42</xdr:row>
      <xdr:rowOff>123825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26701</xdr:colOff>
      <xdr:row>13</xdr:row>
      <xdr:rowOff>47625</xdr:rowOff>
    </xdr:from>
    <xdr:to>
      <xdr:col>18</xdr:col>
      <xdr:colOff>655195</xdr:colOff>
      <xdr:row>35</xdr:row>
      <xdr:rowOff>133350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0.86743</cdr:x>
      <cdr:y>0.04751</cdr:y>
    </cdr:from>
    <cdr:to>
      <cdr:x>0.95427</cdr:x>
      <cdr:y>0.09758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5899150" y="203200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 b="1">
              <a:solidFill>
                <a:sysClr val="windowText" lastClr="000000"/>
              </a:solidFill>
            </a:rPr>
            <a:t>（円）</a:t>
          </a:r>
          <a:r>
            <a:rPr lang="en-US" altLang="ja-JP" sz="1000" b="1">
              <a:solidFill>
                <a:sysClr val="windowText" lastClr="000000"/>
              </a:solidFill>
            </a:rPr>
            <a:t> </a:t>
          </a:r>
          <a:endParaRPr lang="en-US" altLang="ja-JP" sz="1100" b="1">
            <a:solidFill>
              <a:sysClr val="windowText" lastClr="000000"/>
            </a:solidFill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24</xdr:row>
      <xdr:rowOff>95250</xdr:rowOff>
    </xdr:from>
    <xdr:to>
      <xdr:col>7</xdr:col>
      <xdr:colOff>514350</xdr:colOff>
      <xdr:row>24</xdr:row>
      <xdr:rowOff>104775</xdr:rowOff>
    </xdr:to>
    <xdr:cxnSp macro="">
      <xdr:nvCxnSpPr>
        <xdr:cNvPr id="2" name="直線コネクタ 1"/>
        <xdr:cNvCxnSpPr/>
      </xdr:nvCxnSpPr>
      <xdr:spPr>
        <a:xfrm>
          <a:off x="114300" y="4238625"/>
          <a:ext cx="5200650" cy="952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6</xdr:row>
      <xdr:rowOff>64889</xdr:rowOff>
    </xdr:from>
    <xdr:to>
      <xdr:col>7</xdr:col>
      <xdr:colOff>619125</xdr:colOff>
      <xdr:row>23</xdr:row>
      <xdr:rowOff>132695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95249</xdr:colOff>
      <xdr:row>25</xdr:row>
      <xdr:rowOff>38100</xdr:rowOff>
    </xdr:from>
    <xdr:to>
      <xdr:col>7</xdr:col>
      <xdr:colOff>638174</xdr:colOff>
      <xdr:row>42</xdr:row>
      <xdr:rowOff>123825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26701</xdr:colOff>
      <xdr:row>13</xdr:row>
      <xdr:rowOff>47625</xdr:rowOff>
    </xdr:from>
    <xdr:to>
      <xdr:col>18</xdr:col>
      <xdr:colOff>655195</xdr:colOff>
      <xdr:row>35</xdr:row>
      <xdr:rowOff>133350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57"/>
  <sheetViews>
    <sheetView showGridLines="0" showRowColHeaders="0" view="pageBreakPreview" zoomScaleNormal="100" zoomScaleSheetLayoutView="100" workbookViewId="0">
      <selection activeCell="F53" sqref="F53"/>
    </sheetView>
  </sheetViews>
  <sheetFormatPr defaultRowHeight="13.5"/>
  <cols>
    <col min="1" max="2" width="9" style="1"/>
    <col min="3" max="4" width="9" style="1" customWidth="1"/>
    <col min="5" max="5" width="9" style="12" customWidth="1"/>
    <col min="6" max="6" width="9" style="1" customWidth="1"/>
    <col min="7" max="8" width="9" style="1"/>
    <col min="9" max="9" width="6.25" style="1" customWidth="1"/>
    <col min="10" max="16384" width="9" style="1"/>
  </cols>
  <sheetData>
    <row r="1" spans="1:19" ht="3.75" customHeight="1" thickBot="1">
      <c r="B1" s="6"/>
      <c r="C1" s="5"/>
      <c r="D1" s="6"/>
      <c r="E1" s="7"/>
      <c r="F1" s="14"/>
      <c r="G1" s="14"/>
      <c r="I1" s="12"/>
      <c r="J1" s="12"/>
      <c r="K1" s="12"/>
      <c r="L1" s="12"/>
      <c r="M1" s="12"/>
    </row>
    <row r="2" spans="1:19" ht="15" customHeight="1">
      <c r="A2" s="71" t="s">
        <v>52</v>
      </c>
      <c r="B2" s="73" t="s">
        <v>0</v>
      </c>
      <c r="C2" s="74"/>
      <c r="D2" s="77" t="s">
        <v>53</v>
      </c>
      <c r="E2" s="78"/>
      <c r="F2" s="78"/>
      <c r="G2" s="78"/>
      <c r="H2" s="79"/>
      <c r="J2" s="11"/>
      <c r="K2" s="11"/>
    </row>
    <row r="3" spans="1:19" ht="15" customHeight="1" thickBot="1">
      <c r="A3" s="72"/>
      <c r="B3" s="75"/>
      <c r="C3" s="76"/>
      <c r="D3" s="80"/>
      <c r="E3" s="81"/>
      <c r="F3" s="81"/>
      <c r="G3" s="81"/>
      <c r="H3" s="82"/>
      <c r="J3" s="11"/>
      <c r="K3" s="11"/>
    </row>
    <row r="4" spans="1:19" ht="3.75" customHeight="1">
      <c r="B4" s="6"/>
      <c r="C4" s="5"/>
      <c r="D4" s="6"/>
      <c r="E4" s="7"/>
      <c r="F4" s="14"/>
      <c r="G4" s="14"/>
      <c r="H4" s="12"/>
      <c r="I4" s="12"/>
      <c r="J4" s="12"/>
      <c r="K4" s="12"/>
      <c r="L4" s="12"/>
    </row>
    <row r="5" spans="1:19" ht="3.75" customHeight="1">
      <c r="B5" s="4"/>
      <c r="C5" s="5"/>
      <c r="D5" s="4"/>
      <c r="E5" s="4"/>
      <c r="F5" s="14"/>
      <c r="G5" s="14"/>
      <c r="H5" s="12"/>
      <c r="I5" s="12"/>
      <c r="J5" s="12"/>
      <c r="K5" s="12"/>
      <c r="L5" s="12"/>
    </row>
    <row r="6" spans="1:19" ht="15" customHeight="1">
      <c r="B6" s="2"/>
      <c r="C6" s="3"/>
      <c r="D6" s="3"/>
      <c r="E6" s="8"/>
      <c r="F6" s="14"/>
      <c r="G6" s="14"/>
      <c r="H6" s="12"/>
      <c r="I6" s="12"/>
      <c r="J6" s="12"/>
      <c r="K6" s="12"/>
      <c r="L6" s="12"/>
    </row>
    <row r="7" spans="1:19" ht="15" customHeight="1">
      <c r="A7" s="16"/>
      <c r="B7" s="17"/>
      <c r="C7" s="17"/>
      <c r="D7" s="17"/>
      <c r="E7" s="17"/>
      <c r="F7" s="17"/>
      <c r="G7" s="18"/>
      <c r="H7" s="19"/>
      <c r="I7" s="28"/>
      <c r="J7" s="12"/>
      <c r="K7" s="12"/>
      <c r="L7" s="12"/>
    </row>
    <row r="8" spans="1:19" ht="15" customHeight="1">
      <c r="A8" s="16"/>
      <c r="B8" s="17"/>
      <c r="C8" s="17"/>
      <c r="D8" s="17"/>
      <c r="E8" s="17"/>
      <c r="F8" s="17"/>
      <c r="G8" s="18"/>
      <c r="H8" s="19"/>
      <c r="I8" s="28"/>
      <c r="J8" s="12"/>
      <c r="K8" s="12"/>
      <c r="L8" s="12"/>
    </row>
    <row r="9" spans="1:19" ht="15" customHeight="1">
      <c r="A9" s="16"/>
      <c r="B9" s="17"/>
      <c r="C9" s="17"/>
      <c r="D9" s="17"/>
      <c r="E9" s="17"/>
      <c r="F9" s="17"/>
      <c r="G9" s="18"/>
      <c r="H9" s="19"/>
      <c r="I9" s="28"/>
      <c r="J9" s="12"/>
      <c r="K9" s="12"/>
      <c r="L9" s="12"/>
    </row>
    <row r="10" spans="1:19" ht="15" customHeight="1">
      <c r="A10" s="16"/>
      <c r="B10" s="17"/>
      <c r="C10" s="17"/>
      <c r="D10" s="17"/>
      <c r="E10" s="17"/>
      <c r="F10" s="17"/>
      <c r="G10" s="18"/>
      <c r="H10" s="19"/>
      <c r="I10" s="28"/>
      <c r="J10" s="10"/>
      <c r="K10" s="10"/>
      <c r="L10" s="10"/>
      <c r="M10" s="24"/>
      <c r="N10" s="24"/>
      <c r="O10" s="24"/>
      <c r="P10" s="24"/>
      <c r="Q10" s="24"/>
    </row>
    <row r="11" spans="1:19" ht="15" customHeight="1">
      <c r="A11" s="16"/>
      <c r="B11" s="17"/>
      <c r="C11" s="17"/>
      <c r="D11" s="17"/>
      <c r="E11" s="17"/>
      <c r="F11" s="17"/>
      <c r="G11" s="18"/>
      <c r="H11" s="19"/>
      <c r="I11" s="28"/>
      <c r="J11" s="10"/>
      <c r="K11" s="10"/>
      <c r="L11" s="10"/>
      <c r="M11" s="24"/>
      <c r="N11" s="24"/>
      <c r="O11" s="24"/>
      <c r="P11" s="24"/>
      <c r="Q11" s="24"/>
    </row>
    <row r="12" spans="1:19" ht="15" customHeight="1">
      <c r="A12" s="16"/>
      <c r="B12" s="17"/>
      <c r="C12" s="17"/>
      <c r="D12" s="17"/>
      <c r="E12" s="17"/>
      <c r="F12" s="17"/>
      <c r="G12" s="18"/>
      <c r="H12" s="19"/>
      <c r="I12" s="28"/>
      <c r="J12" s="10"/>
      <c r="K12" s="10"/>
      <c r="L12" s="10"/>
      <c r="M12" s="24"/>
      <c r="N12" s="24"/>
      <c r="O12" s="24"/>
      <c r="P12" s="24"/>
      <c r="Q12" s="24"/>
      <c r="R12" s="24"/>
      <c r="S12" s="24"/>
    </row>
    <row r="13" spans="1:19" ht="15" customHeight="1">
      <c r="A13" s="16"/>
      <c r="B13" s="17"/>
      <c r="C13" s="17"/>
      <c r="D13" s="17"/>
      <c r="E13" s="17"/>
      <c r="F13" s="17"/>
      <c r="G13" s="18"/>
      <c r="H13" s="19"/>
      <c r="I13" s="28"/>
      <c r="J13" s="10"/>
      <c r="K13" s="10"/>
      <c r="L13" s="10"/>
      <c r="M13" s="24"/>
      <c r="N13" s="24"/>
      <c r="O13" s="24"/>
      <c r="P13" s="24"/>
      <c r="Q13" s="24"/>
      <c r="R13" s="24"/>
      <c r="S13" s="24"/>
    </row>
    <row r="14" spans="1:19" ht="15" customHeight="1">
      <c r="A14" s="16"/>
      <c r="B14" s="17"/>
      <c r="C14" s="17"/>
      <c r="D14" s="17"/>
      <c r="E14" s="17"/>
      <c r="F14" s="17"/>
      <c r="G14" s="18"/>
      <c r="H14" s="19"/>
      <c r="I14" s="28"/>
      <c r="J14" s="26"/>
      <c r="K14" s="26"/>
      <c r="L14" s="26"/>
      <c r="M14" s="27"/>
      <c r="N14" s="27"/>
      <c r="O14" s="27"/>
      <c r="P14" s="27"/>
      <c r="Q14" s="27"/>
      <c r="R14" s="27"/>
      <c r="S14" s="27"/>
    </row>
    <row r="15" spans="1:19" ht="15" customHeight="1">
      <c r="A15" s="16"/>
      <c r="B15" s="17"/>
      <c r="C15" s="17"/>
      <c r="D15" s="17"/>
      <c r="E15" s="17"/>
      <c r="F15" s="17"/>
      <c r="G15" s="18"/>
      <c r="H15" s="19"/>
      <c r="I15" s="28"/>
      <c r="J15" s="26"/>
      <c r="K15" s="26"/>
      <c r="L15" s="26"/>
      <c r="M15" s="27"/>
      <c r="N15" s="27"/>
      <c r="O15" s="27"/>
      <c r="P15" s="27"/>
      <c r="Q15" s="27"/>
      <c r="R15" s="27"/>
      <c r="S15" s="27"/>
    </row>
    <row r="16" spans="1:19" ht="15" customHeight="1">
      <c r="A16" s="16"/>
      <c r="B16" s="17"/>
      <c r="C16" s="17"/>
      <c r="D16" s="17"/>
      <c r="E16" s="17"/>
      <c r="F16" s="17"/>
      <c r="G16" s="18"/>
      <c r="H16" s="19"/>
      <c r="I16" s="28"/>
      <c r="J16" s="26"/>
      <c r="K16" s="26"/>
      <c r="L16" s="26"/>
      <c r="M16" s="27"/>
      <c r="N16" s="27"/>
      <c r="O16" s="27"/>
      <c r="P16" s="27"/>
      <c r="Q16" s="27"/>
      <c r="R16" s="27"/>
      <c r="S16" s="27"/>
    </row>
    <row r="17" spans="1:19" ht="15" customHeight="1">
      <c r="A17" s="16"/>
      <c r="B17" s="17"/>
      <c r="C17" s="19"/>
      <c r="D17" s="19"/>
      <c r="E17" s="19"/>
      <c r="F17" s="19"/>
      <c r="G17" s="19"/>
      <c r="H17" s="19"/>
      <c r="I17" s="28"/>
      <c r="J17" s="26"/>
      <c r="K17" s="26"/>
      <c r="L17" s="26"/>
      <c r="M17" s="27"/>
      <c r="N17" s="27"/>
      <c r="O17" s="27"/>
      <c r="P17" s="27"/>
      <c r="Q17" s="27"/>
      <c r="R17" s="27"/>
      <c r="S17" s="27"/>
    </row>
    <row r="18" spans="1:19" ht="15" customHeight="1">
      <c r="A18" s="16"/>
      <c r="B18" s="17"/>
      <c r="C18" s="17"/>
      <c r="D18" s="17"/>
      <c r="E18" s="17"/>
      <c r="F18" s="17"/>
      <c r="G18" s="18"/>
      <c r="H18" s="19"/>
      <c r="I18" s="28"/>
      <c r="J18" s="26"/>
      <c r="K18" s="26"/>
      <c r="L18" s="26"/>
      <c r="M18" s="27"/>
      <c r="N18" s="27"/>
      <c r="O18" s="27"/>
      <c r="P18" s="27"/>
      <c r="Q18" s="27"/>
      <c r="R18" s="27"/>
      <c r="S18" s="27"/>
    </row>
    <row r="19" spans="1:19" ht="15" customHeight="1">
      <c r="A19" s="16"/>
      <c r="B19" s="17"/>
      <c r="C19" s="17"/>
      <c r="D19" s="17"/>
      <c r="E19" s="17"/>
      <c r="F19" s="17"/>
      <c r="G19" s="18"/>
      <c r="H19" s="19"/>
      <c r="I19" s="28"/>
      <c r="J19" s="26"/>
      <c r="K19" s="26"/>
      <c r="L19" s="26"/>
      <c r="M19" s="27"/>
      <c r="N19" s="27"/>
      <c r="O19" s="27"/>
      <c r="P19" s="27"/>
      <c r="Q19" s="27"/>
      <c r="R19" s="27"/>
      <c r="S19" s="27"/>
    </row>
    <row r="20" spans="1:19" ht="15" customHeight="1">
      <c r="A20" s="16"/>
      <c r="B20" s="17"/>
      <c r="C20" s="17"/>
      <c r="D20" s="17"/>
      <c r="E20" s="17"/>
      <c r="F20" s="17"/>
      <c r="G20" s="18"/>
      <c r="H20" s="19"/>
      <c r="I20" s="28"/>
      <c r="J20" s="26"/>
      <c r="K20" s="26"/>
      <c r="L20" s="26"/>
      <c r="M20" s="27"/>
      <c r="N20" s="27"/>
      <c r="O20" s="27"/>
      <c r="P20" s="27"/>
      <c r="Q20" s="27"/>
      <c r="R20" s="27"/>
      <c r="S20" s="27"/>
    </row>
    <row r="21" spans="1:19" ht="15" customHeight="1">
      <c r="A21" s="16"/>
      <c r="B21" s="17"/>
      <c r="C21" s="17"/>
      <c r="D21" s="17"/>
      <c r="E21" s="17"/>
      <c r="F21" s="17"/>
      <c r="G21" s="18"/>
      <c r="H21" s="19"/>
      <c r="I21" s="28"/>
      <c r="J21" s="26"/>
      <c r="K21" s="26"/>
      <c r="L21" s="26"/>
      <c r="M21" s="27"/>
      <c r="N21" s="27"/>
      <c r="O21" s="27"/>
      <c r="P21" s="27"/>
      <c r="Q21" s="27"/>
      <c r="R21" s="27"/>
      <c r="S21" s="27"/>
    </row>
    <row r="22" spans="1:19" ht="15" customHeight="1">
      <c r="A22" s="35"/>
      <c r="B22" s="36"/>
      <c r="C22" s="36"/>
      <c r="D22" s="36"/>
      <c r="E22" s="36"/>
      <c r="F22" s="36"/>
      <c r="G22" s="37"/>
      <c r="H22" s="34"/>
      <c r="J22" s="26"/>
      <c r="K22" s="26"/>
      <c r="L22" s="26"/>
      <c r="M22" s="27"/>
      <c r="N22" s="27"/>
      <c r="O22" s="27"/>
      <c r="P22" s="27"/>
      <c r="Q22" s="27"/>
      <c r="R22" s="27"/>
      <c r="S22" s="27"/>
    </row>
    <row r="23" spans="1:19" ht="15" customHeight="1">
      <c r="A23" s="35"/>
      <c r="B23" s="36"/>
      <c r="C23" s="36"/>
      <c r="D23" s="36"/>
      <c r="E23" s="36"/>
      <c r="F23" s="36"/>
      <c r="G23" s="37"/>
      <c r="H23" s="34"/>
      <c r="I23" s="10"/>
      <c r="J23" s="26"/>
      <c r="K23" s="26"/>
      <c r="L23" s="26"/>
      <c r="M23" s="27"/>
      <c r="N23" s="27"/>
      <c r="O23" s="27"/>
      <c r="P23" s="27"/>
      <c r="Q23" s="27"/>
      <c r="R23" s="27"/>
      <c r="S23" s="27"/>
    </row>
    <row r="24" spans="1:19" ht="15" customHeight="1">
      <c r="A24" s="35"/>
      <c r="B24" s="36"/>
      <c r="C24" s="36"/>
      <c r="D24" s="36"/>
      <c r="E24" s="36"/>
      <c r="F24" s="36"/>
      <c r="G24" s="37"/>
      <c r="H24" s="34"/>
      <c r="I24" s="10"/>
      <c r="J24" s="26"/>
      <c r="K24" s="26"/>
      <c r="L24" s="26"/>
      <c r="M24" s="27"/>
      <c r="N24" s="27"/>
      <c r="O24" s="27"/>
      <c r="P24" s="27"/>
      <c r="Q24" s="27"/>
      <c r="R24" s="27"/>
      <c r="S24" s="27"/>
    </row>
    <row r="25" spans="1:19" ht="15" customHeight="1">
      <c r="A25" s="24"/>
      <c r="B25" s="15"/>
      <c r="C25" s="15"/>
      <c r="D25" s="15"/>
      <c r="E25" s="15"/>
      <c r="F25" s="15"/>
      <c r="G25" s="25"/>
      <c r="H25" s="10"/>
      <c r="I25" s="29" t="s">
        <v>18</v>
      </c>
      <c r="J25" s="26"/>
      <c r="K25" s="26"/>
      <c r="L25" s="26"/>
      <c r="M25" s="27"/>
      <c r="N25" s="27"/>
      <c r="O25" s="27"/>
      <c r="P25" s="27"/>
      <c r="Q25" s="27"/>
      <c r="R25" s="27"/>
      <c r="S25" s="27"/>
    </row>
    <row r="26" spans="1:19" ht="15" customHeight="1">
      <c r="A26" s="20"/>
      <c r="B26" s="21"/>
      <c r="C26" s="21"/>
      <c r="D26" s="21"/>
      <c r="E26" s="21"/>
      <c r="F26" s="21"/>
      <c r="G26" s="22"/>
      <c r="H26" s="23"/>
      <c r="I26" s="10"/>
      <c r="J26" s="26"/>
      <c r="K26" s="26"/>
      <c r="L26" s="26"/>
      <c r="M26" s="27"/>
      <c r="N26" s="27"/>
      <c r="O26" s="27"/>
      <c r="P26" s="27"/>
      <c r="Q26" s="27"/>
      <c r="R26" s="27"/>
      <c r="S26" s="27"/>
    </row>
    <row r="27" spans="1:19" ht="15" customHeight="1">
      <c r="A27" s="20"/>
      <c r="B27" s="21"/>
      <c r="C27" s="21"/>
      <c r="D27" s="21"/>
      <c r="E27" s="21"/>
      <c r="F27" s="21"/>
      <c r="G27" s="22"/>
      <c r="H27" s="23"/>
      <c r="I27" s="10"/>
      <c r="J27" s="26"/>
      <c r="K27" s="26"/>
      <c r="L27" s="26"/>
      <c r="M27" s="27"/>
      <c r="N27" s="27"/>
      <c r="O27" s="27"/>
      <c r="P27" s="27"/>
      <c r="Q27" s="27"/>
      <c r="R27" s="27"/>
      <c r="S27" s="27"/>
    </row>
    <row r="28" spans="1:19" ht="15" customHeight="1">
      <c r="A28" s="20"/>
      <c r="B28" s="21"/>
      <c r="C28" s="21"/>
      <c r="D28" s="21"/>
      <c r="E28" s="21"/>
      <c r="F28" s="21"/>
      <c r="G28" s="22"/>
      <c r="H28" s="23"/>
      <c r="I28" s="10"/>
      <c r="J28" s="26"/>
      <c r="K28" s="26"/>
      <c r="L28" s="26"/>
      <c r="M28" s="27"/>
      <c r="N28" s="27"/>
      <c r="O28" s="27"/>
      <c r="P28" s="27"/>
      <c r="Q28" s="27"/>
      <c r="R28" s="27"/>
      <c r="S28" s="27"/>
    </row>
    <row r="29" spans="1:19" ht="15" customHeight="1">
      <c r="A29" s="20"/>
      <c r="B29" s="21"/>
      <c r="C29" s="21"/>
      <c r="D29" s="21"/>
      <c r="E29" s="21"/>
      <c r="F29" s="21"/>
      <c r="G29" s="22"/>
      <c r="H29" s="23"/>
      <c r="I29" s="10"/>
      <c r="J29" s="26"/>
      <c r="K29" s="26"/>
      <c r="L29" s="26"/>
      <c r="M29" s="27"/>
      <c r="N29" s="27"/>
      <c r="O29" s="27"/>
      <c r="P29" s="27"/>
      <c r="Q29" s="27"/>
      <c r="R29" s="27"/>
      <c r="S29" s="27"/>
    </row>
    <row r="30" spans="1:19" ht="15" customHeight="1">
      <c r="A30" s="20"/>
      <c r="B30" s="21"/>
      <c r="C30" s="21"/>
      <c r="D30" s="21"/>
      <c r="E30" s="21"/>
      <c r="F30" s="21"/>
      <c r="G30" s="20"/>
      <c r="H30" s="20"/>
      <c r="I30" s="24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" customHeight="1">
      <c r="A31" s="20"/>
      <c r="B31" s="21"/>
      <c r="C31" s="21"/>
      <c r="D31" s="21"/>
      <c r="E31" s="21"/>
      <c r="F31" s="21"/>
      <c r="G31" s="20"/>
      <c r="H31" s="20"/>
      <c r="I31" s="24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5" customHeight="1">
      <c r="A32" s="20"/>
      <c r="B32" s="20"/>
      <c r="C32" s="20"/>
      <c r="D32" s="20"/>
      <c r="E32" s="23"/>
      <c r="F32" s="20"/>
      <c r="G32" s="20"/>
      <c r="H32" s="20"/>
      <c r="I32" s="24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5" customHeight="1">
      <c r="A33" s="20"/>
      <c r="B33" s="20"/>
      <c r="C33" s="20"/>
      <c r="D33" s="20"/>
      <c r="E33" s="23"/>
      <c r="F33" s="20"/>
      <c r="G33" s="20"/>
      <c r="H33" s="20"/>
      <c r="I33" s="24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15" customHeight="1">
      <c r="A34" s="20"/>
      <c r="B34" s="20"/>
      <c r="C34" s="20"/>
      <c r="D34" s="20"/>
      <c r="E34" s="23"/>
      <c r="F34" s="20"/>
      <c r="G34" s="20"/>
      <c r="H34" s="20"/>
      <c r="I34" s="24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15" customHeight="1">
      <c r="A35" s="20"/>
      <c r="B35" s="20"/>
      <c r="C35" s="20"/>
      <c r="D35" s="20"/>
      <c r="E35" s="23"/>
      <c r="F35" s="20"/>
      <c r="G35" s="20"/>
      <c r="H35" s="20"/>
      <c r="I35" s="24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15" customHeight="1">
      <c r="A36" s="20"/>
      <c r="B36" s="20"/>
      <c r="C36" s="20"/>
      <c r="D36" s="20"/>
      <c r="E36" s="23"/>
      <c r="F36" s="20"/>
      <c r="G36" s="20"/>
      <c r="H36" s="20"/>
      <c r="I36" s="24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5" customHeight="1">
      <c r="A37" s="20"/>
      <c r="B37" s="20"/>
      <c r="C37" s="20"/>
      <c r="D37" s="20"/>
      <c r="E37" s="23"/>
      <c r="F37" s="20"/>
      <c r="G37" s="20"/>
      <c r="H37" s="20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>
      <c r="A38" s="20"/>
      <c r="B38" s="20"/>
      <c r="C38" s="20"/>
      <c r="D38" s="20"/>
      <c r="E38" s="23"/>
      <c r="F38" s="20"/>
      <c r="G38" s="20"/>
      <c r="H38" s="20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>
      <c r="A39" s="20"/>
      <c r="B39" s="20"/>
      <c r="C39" s="20"/>
      <c r="D39" s="20"/>
      <c r="E39" s="23"/>
      <c r="F39" s="20"/>
      <c r="G39" s="20"/>
      <c r="H39" s="20"/>
    </row>
    <row r="40" spans="1:19">
      <c r="A40" s="20"/>
      <c r="B40" s="20"/>
      <c r="C40" s="20"/>
      <c r="D40" s="20"/>
      <c r="E40" s="23"/>
      <c r="F40" s="20"/>
      <c r="G40" s="20"/>
      <c r="H40" s="20"/>
    </row>
    <row r="41" spans="1:19">
      <c r="A41" s="20"/>
      <c r="B41" s="20"/>
      <c r="C41" s="20"/>
      <c r="D41" s="20"/>
      <c r="E41" s="23"/>
      <c r="F41" s="20"/>
      <c r="G41" s="20"/>
      <c r="H41" s="20"/>
    </row>
    <row r="42" spans="1:19">
      <c r="A42" s="20"/>
      <c r="B42" s="20"/>
      <c r="C42" s="23"/>
      <c r="D42" s="23"/>
      <c r="E42" s="23"/>
      <c r="F42" s="23"/>
      <c r="G42" s="23"/>
      <c r="H42" s="20"/>
    </row>
    <row r="43" spans="1:19">
      <c r="A43" s="20"/>
      <c r="B43" s="20"/>
      <c r="C43" s="20"/>
      <c r="D43" s="20"/>
      <c r="E43" s="23"/>
      <c r="F43" s="20"/>
      <c r="G43" s="20"/>
      <c r="H43" s="20"/>
    </row>
    <row r="44" spans="1:19">
      <c r="A44" s="24"/>
      <c r="B44" s="24"/>
      <c r="C44" s="24"/>
      <c r="D44" s="24"/>
      <c r="E44" s="10"/>
      <c r="F44" s="24"/>
      <c r="G44" s="24"/>
      <c r="H44" s="24"/>
    </row>
    <row r="46" spans="1:19">
      <c r="C46" s="31" t="s">
        <v>19</v>
      </c>
      <c r="D46" s="31" t="s">
        <v>13</v>
      </c>
      <c r="E46" s="31" t="s">
        <v>14</v>
      </c>
      <c r="F46" s="31" t="s">
        <v>15</v>
      </c>
      <c r="G46" s="31" t="s">
        <v>20</v>
      </c>
      <c r="H46" s="83"/>
      <c r="I46" s="83"/>
    </row>
    <row r="47" spans="1:19">
      <c r="A47" s="84" t="s">
        <v>9</v>
      </c>
      <c r="B47" s="85"/>
      <c r="C47" s="42">
        <v>55606</v>
      </c>
      <c r="D47" s="42">
        <v>54989</v>
      </c>
      <c r="E47" s="42">
        <v>54506</v>
      </c>
      <c r="F47" s="43">
        <v>54206</v>
      </c>
      <c r="G47" s="43">
        <v>52716</v>
      </c>
      <c r="H47" s="83" t="s">
        <v>38</v>
      </c>
      <c r="I47" s="83"/>
    </row>
    <row r="48" spans="1:19">
      <c r="A48" s="84" t="s">
        <v>8</v>
      </c>
      <c r="B48" s="85"/>
      <c r="C48" s="42">
        <v>7957</v>
      </c>
      <c r="D48" s="42">
        <v>7807</v>
      </c>
      <c r="E48" s="42">
        <v>7855</v>
      </c>
      <c r="F48" s="43">
        <v>8123</v>
      </c>
      <c r="G48" s="43">
        <v>8318</v>
      </c>
      <c r="H48" s="83" t="s">
        <v>70</v>
      </c>
      <c r="I48" s="83"/>
    </row>
    <row r="49" spans="1:9">
      <c r="A49" s="84" t="s">
        <v>72</v>
      </c>
      <c r="B49" s="85"/>
      <c r="C49" s="42">
        <v>47649</v>
      </c>
      <c r="D49" s="42">
        <v>47182</v>
      </c>
      <c r="E49" s="42">
        <v>46651</v>
      </c>
      <c r="F49" s="43">
        <v>46083</v>
      </c>
      <c r="G49" s="43">
        <v>44398</v>
      </c>
      <c r="H49" s="83" t="s">
        <v>71</v>
      </c>
      <c r="I49" s="83"/>
    </row>
    <row r="50" spans="1:9">
      <c r="A50" s="69" t="s">
        <v>41</v>
      </c>
      <c r="B50" s="70"/>
      <c r="C50" s="42">
        <f>C51+C54</f>
        <v>69855</v>
      </c>
      <c r="D50" s="42">
        <f>D51+D54</f>
        <v>69537</v>
      </c>
      <c r="E50" s="42">
        <f>E51+E54</f>
        <v>69381</v>
      </c>
      <c r="F50" s="42">
        <f>F51+F54</f>
        <v>69416</v>
      </c>
      <c r="G50" s="42">
        <f>G51+G54</f>
        <v>67750</v>
      </c>
      <c r="H50" s="11"/>
      <c r="I50" s="11"/>
    </row>
    <row r="51" spans="1:9">
      <c r="A51" s="86" t="s">
        <v>36</v>
      </c>
      <c r="B51" s="87"/>
      <c r="C51" s="57">
        <v>34233</v>
      </c>
      <c r="D51" s="57">
        <v>33167</v>
      </c>
      <c r="E51" s="57">
        <v>32194</v>
      </c>
      <c r="F51" s="58">
        <v>31391</v>
      </c>
      <c r="G51" s="58">
        <v>30166</v>
      </c>
      <c r="H51" s="83" t="s">
        <v>39</v>
      </c>
      <c r="I51" s="83"/>
    </row>
    <row r="52" spans="1:9">
      <c r="A52" s="86" t="s">
        <v>73</v>
      </c>
      <c r="B52" s="87"/>
      <c r="C52" s="57">
        <v>18473</v>
      </c>
      <c r="D52" s="57">
        <v>18243</v>
      </c>
      <c r="E52" s="57">
        <v>18125</v>
      </c>
      <c r="F52" s="58">
        <v>18203</v>
      </c>
      <c r="G52" s="58">
        <v>17875</v>
      </c>
      <c r="H52" s="83" t="s">
        <v>75</v>
      </c>
      <c r="I52" s="83"/>
    </row>
    <row r="53" spans="1:9">
      <c r="A53" s="86" t="s">
        <v>74</v>
      </c>
      <c r="B53" s="87"/>
      <c r="C53" s="57">
        <v>15760</v>
      </c>
      <c r="D53" s="57">
        <v>14924</v>
      </c>
      <c r="E53" s="57">
        <v>14069</v>
      </c>
      <c r="F53" s="58">
        <v>13188</v>
      </c>
      <c r="G53" s="58">
        <v>12291</v>
      </c>
      <c r="H53" s="83" t="s">
        <v>76</v>
      </c>
      <c r="I53" s="83"/>
    </row>
    <row r="54" spans="1:9" ht="14.25" thickBot="1">
      <c r="A54" s="84" t="s">
        <v>37</v>
      </c>
      <c r="B54" s="85"/>
      <c r="C54" s="42">
        <v>35622</v>
      </c>
      <c r="D54" s="42">
        <v>36370</v>
      </c>
      <c r="E54" s="42">
        <v>37187</v>
      </c>
      <c r="F54" s="43">
        <v>38025</v>
      </c>
      <c r="G54" s="43">
        <v>37584</v>
      </c>
      <c r="H54" s="11" t="s">
        <v>40</v>
      </c>
      <c r="I54" s="11"/>
    </row>
    <row r="55" spans="1:9" ht="14.25" thickBot="1">
      <c r="A55" s="88" t="s">
        <v>0</v>
      </c>
      <c r="B55" s="89"/>
      <c r="C55" s="51">
        <f>C47/C50*100</f>
        <v>79.602032782191685</v>
      </c>
      <c r="D55" s="51">
        <f>D47/D50*100</f>
        <v>79.07876382357594</v>
      </c>
      <c r="E55" s="51">
        <f>E47/E50*100</f>
        <v>78.560412793127796</v>
      </c>
      <c r="F55" s="51">
        <f>F47/F50*100</f>
        <v>78.088625100841298</v>
      </c>
      <c r="G55" s="53">
        <f>G47/G50*100</f>
        <v>77.809594095940966</v>
      </c>
      <c r="H55" s="90"/>
      <c r="I55" s="83"/>
    </row>
    <row r="56" spans="1:9">
      <c r="A56" s="91"/>
      <c r="B56" s="91"/>
      <c r="C56" s="48"/>
      <c r="D56" s="48"/>
      <c r="E56" s="49"/>
      <c r="F56" s="48"/>
      <c r="G56" s="48"/>
    </row>
    <row r="57" spans="1:9">
      <c r="C57" s="38"/>
      <c r="D57" s="38"/>
      <c r="E57" s="39"/>
      <c r="F57" s="38"/>
      <c r="G57" s="38"/>
    </row>
  </sheetData>
  <mergeCells count="21">
    <mergeCell ref="A51:B51"/>
    <mergeCell ref="H51:I51"/>
    <mergeCell ref="A55:B55"/>
    <mergeCell ref="H55:I55"/>
    <mergeCell ref="A56:B56"/>
    <mergeCell ref="A54:B54"/>
    <mergeCell ref="A52:B52"/>
    <mergeCell ref="A53:B53"/>
    <mergeCell ref="H52:I52"/>
    <mergeCell ref="H53:I53"/>
    <mergeCell ref="A50:B50"/>
    <mergeCell ref="A2:A3"/>
    <mergeCell ref="B2:C3"/>
    <mergeCell ref="D2:H3"/>
    <mergeCell ref="H46:I46"/>
    <mergeCell ref="A47:B47"/>
    <mergeCell ref="H47:I47"/>
    <mergeCell ref="H48:I48"/>
    <mergeCell ref="H49:I49"/>
    <mergeCell ref="A48:B48"/>
    <mergeCell ref="A49:B49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S60"/>
  <sheetViews>
    <sheetView showGridLines="0" showRowColHeaders="0" view="pageBreakPreview" zoomScaleNormal="100" zoomScaleSheetLayoutView="100" workbookViewId="0">
      <selection activeCell="I36" sqref="I36"/>
    </sheetView>
  </sheetViews>
  <sheetFormatPr defaultRowHeight="13.5"/>
  <cols>
    <col min="1" max="2" width="9" style="1"/>
    <col min="3" max="4" width="9" style="1" customWidth="1"/>
    <col min="5" max="5" width="9" style="12" customWidth="1"/>
    <col min="6" max="6" width="9" style="1" customWidth="1"/>
    <col min="7" max="8" width="9" style="1"/>
    <col min="9" max="9" width="6.25" style="1" customWidth="1"/>
    <col min="10" max="16384" width="9" style="1"/>
  </cols>
  <sheetData>
    <row r="1" spans="1:19" ht="3.75" customHeight="1" thickBot="1">
      <c r="B1" s="6"/>
      <c r="C1" s="5"/>
      <c r="D1" s="6"/>
      <c r="E1" s="7"/>
      <c r="F1" s="14"/>
      <c r="G1" s="14"/>
      <c r="I1" s="12"/>
      <c r="J1" s="12"/>
      <c r="K1" s="12"/>
      <c r="L1" s="12"/>
      <c r="M1" s="12"/>
    </row>
    <row r="2" spans="1:19" ht="15" customHeight="1">
      <c r="A2" s="71" t="s">
        <v>42</v>
      </c>
      <c r="B2" s="73" t="s">
        <v>1</v>
      </c>
      <c r="C2" s="94"/>
      <c r="D2" s="74"/>
      <c r="E2" s="77" t="s">
        <v>6</v>
      </c>
      <c r="F2" s="78"/>
      <c r="G2" s="78"/>
      <c r="H2" s="79"/>
      <c r="J2" s="11"/>
      <c r="K2" s="11"/>
    </row>
    <row r="3" spans="1:19" ht="15" customHeight="1" thickBot="1">
      <c r="A3" s="72"/>
      <c r="B3" s="75"/>
      <c r="C3" s="95"/>
      <c r="D3" s="76"/>
      <c r="E3" s="80"/>
      <c r="F3" s="81"/>
      <c r="G3" s="81"/>
      <c r="H3" s="82"/>
      <c r="J3" s="11"/>
      <c r="K3" s="11"/>
    </row>
    <row r="4" spans="1:19" ht="3.75" customHeight="1">
      <c r="B4" s="6"/>
      <c r="C4" s="5"/>
      <c r="D4" s="6"/>
      <c r="E4" s="7"/>
      <c r="F4" s="14"/>
      <c r="G4" s="14"/>
      <c r="H4" s="12"/>
      <c r="I4" s="12"/>
      <c r="J4" s="12"/>
      <c r="K4" s="12"/>
      <c r="L4" s="12"/>
    </row>
    <row r="5" spans="1:19" ht="3.75" customHeight="1">
      <c r="B5" s="4"/>
      <c r="C5" s="5"/>
      <c r="D5" s="4"/>
      <c r="E5" s="4"/>
      <c r="F5" s="14"/>
      <c r="G5" s="14"/>
      <c r="H5" s="12"/>
      <c r="I5" s="12"/>
      <c r="J5" s="12"/>
      <c r="K5" s="12"/>
      <c r="L5" s="12"/>
    </row>
    <row r="6" spans="1:19" ht="15" customHeight="1">
      <c r="B6" s="2"/>
      <c r="C6" s="3"/>
      <c r="D6" s="3"/>
      <c r="E6" s="8"/>
      <c r="F6" s="14"/>
      <c r="G6" s="14"/>
      <c r="H6" s="12"/>
      <c r="I6" s="12"/>
      <c r="J6" s="12"/>
      <c r="K6" s="12"/>
      <c r="L6" s="12"/>
    </row>
    <row r="7" spans="1:19" ht="15" customHeight="1">
      <c r="A7" s="16"/>
      <c r="B7" s="17"/>
      <c r="C7" s="17"/>
      <c r="D7" s="17"/>
      <c r="E7" s="17"/>
      <c r="F7" s="17"/>
      <c r="G7" s="18"/>
      <c r="H7" s="19"/>
      <c r="I7" s="28"/>
      <c r="J7" s="12"/>
      <c r="K7" s="12"/>
      <c r="L7" s="12"/>
    </row>
    <row r="8" spans="1:19" ht="15" customHeight="1">
      <c r="A8" s="16"/>
      <c r="B8" s="17"/>
      <c r="C8" s="17"/>
      <c r="D8" s="17"/>
      <c r="E8" s="17"/>
      <c r="F8" s="17"/>
      <c r="G8" s="18"/>
      <c r="H8" s="19"/>
      <c r="I8" s="28"/>
      <c r="J8" s="12"/>
      <c r="K8" s="12"/>
      <c r="L8" s="12"/>
    </row>
    <row r="9" spans="1:19" ht="15" customHeight="1">
      <c r="A9" s="16"/>
      <c r="B9" s="17"/>
      <c r="C9" s="17"/>
      <c r="D9" s="17"/>
      <c r="E9" s="17"/>
      <c r="F9" s="17"/>
      <c r="G9" s="18"/>
      <c r="H9" s="19"/>
      <c r="I9" s="28"/>
      <c r="J9" s="12"/>
      <c r="K9" s="12"/>
      <c r="L9" s="12"/>
    </row>
    <row r="10" spans="1:19" ht="15" customHeight="1">
      <c r="A10" s="16"/>
      <c r="B10" s="17"/>
      <c r="C10" s="17"/>
      <c r="D10" s="17"/>
      <c r="E10" s="17"/>
      <c r="F10" s="17"/>
      <c r="G10" s="18"/>
      <c r="H10" s="19"/>
      <c r="I10" s="28"/>
      <c r="J10" s="10"/>
      <c r="K10" s="10"/>
      <c r="L10" s="10"/>
      <c r="M10" s="24"/>
      <c r="N10" s="24"/>
      <c r="O10" s="24"/>
      <c r="P10" s="24"/>
      <c r="Q10" s="24"/>
    </row>
    <row r="11" spans="1:19" ht="15" customHeight="1">
      <c r="A11" s="16"/>
      <c r="B11" s="17"/>
      <c r="C11" s="17"/>
      <c r="D11" s="17"/>
      <c r="E11" s="17"/>
      <c r="F11" s="17"/>
      <c r="G11" s="18"/>
      <c r="H11" s="19"/>
      <c r="I11" s="28"/>
      <c r="J11" s="10"/>
      <c r="K11" s="10"/>
      <c r="L11" s="10"/>
      <c r="M11" s="24"/>
      <c r="N11" s="24"/>
      <c r="O11" s="24"/>
      <c r="P11" s="24"/>
      <c r="Q11" s="24"/>
    </row>
    <row r="12" spans="1:19" ht="15" customHeight="1">
      <c r="A12" s="16"/>
      <c r="B12" s="17"/>
      <c r="C12" s="17"/>
      <c r="D12" s="17"/>
      <c r="E12" s="17"/>
      <c r="F12" s="17"/>
      <c r="G12" s="18"/>
      <c r="H12" s="19"/>
      <c r="I12" s="28"/>
      <c r="J12" s="10"/>
      <c r="K12" s="10"/>
      <c r="L12" s="10"/>
      <c r="M12" s="24"/>
      <c r="N12" s="24"/>
      <c r="O12" s="24"/>
      <c r="P12" s="24"/>
      <c r="Q12" s="24"/>
      <c r="R12" s="24"/>
      <c r="S12" s="24"/>
    </row>
    <row r="13" spans="1:19" ht="15" customHeight="1">
      <c r="A13" s="16"/>
      <c r="B13" s="17"/>
      <c r="C13" s="17"/>
      <c r="D13" s="17"/>
      <c r="E13" s="17"/>
      <c r="F13" s="17"/>
      <c r="G13" s="18"/>
      <c r="H13" s="19"/>
      <c r="I13" s="28"/>
      <c r="J13" s="10"/>
      <c r="K13" s="10"/>
      <c r="L13" s="10"/>
      <c r="M13" s="24"/>
      <c r="N13" s="24"/>
      <c r="O13" s="24"/>
      <c r="P13" s="24"/>
      <c r="Q13" s="24"/>
      <c r="R13" s="24"/>
      <c r="S13" s="24"/>
    </row>
    <row r="14" spans="1:19" ht="15" customHeight="1">
      <c r="A14" s="16"/>
      <c r="B14" s="17"/>
      <c r="C14" s="17"/>
      <c r="D14" s="17"/>
      <c r="E14" s="17"/>
      <c r="F14" s="17"/>
      <c r="G14" s="18"/>
      <c r="H14" s="19"/>
      <c r="I14" s="28"/>
      <c r="J14" s="26"/>
      <c r="K14" s="26"/>
      <c r="L14" s="26"/>
      <c r="M14" s="27"/>
      <c r="N14" s="27"/>
      <c r="O14" s="27"/>
      <c r="P14" s="27"/>
      <c r="Q14" s="27"/>
      <c r="R14" s="27"/>
      <c r="S14" s="27"/>
    </row>
    <row r="15" spans="1:19" ht="15" customHeight="1">
      <c r="A15" s="16"/>
      <c r="B15" s="17"/>
      <c r="C15" s="17"/>
      <c r="D15" s="17"/>
      <c r="E15" s="17"/>
      <c r="F15" s="17"/>
      <c r="G15" s="18"/>
      <c r="H15" s="19"/>
      <c r="I15" s="28"/>
      <c r="J15" s="26"/>
      <c r="K15" s="26"/>
      <c r="L15" s="26"/>
      <c r="M15" s="27"/>
      <c r="N15" s="27"/>
      <c r="O15" s="27"/>
      <c r="P15" s="27"/>
      <c r="Q15" s="27"/>
      <c r="R15" s="27"/>
      <c r="S15" s="27"/>
    </row>
    <row r="16" spans="1:19" ht="15" customHeight="1">
      <c r="A16" s="16"/>
      <c r="B16" s="17"/>
      <c r="C16" s="17"/>
      <c r="D16" s="17"/>
      <c r="E16" s="17"/>
      <c r="F16" s="17"/>
      <c r="G16" s="18"/>
      <c r="H16" s="19"/>
      <c r="I16" s="28"/>
      <c r="J16" s="26"/>
      <c r="K16" s="26"/>
      <c r="L16" s="26"/>
      <c r="M16" s="27"/>
      <c r="N16" s="27"/>
      <c r="O16" s="27"/>
      <c r="P16" s="27"/>
      <c r="Q16" s="27"/>
      <c r="R16" s="27"/>
      <c r="S16" s="27"/>
    </row>
    <row r="17" spans="1:19" ht="15" customHeight="1">
      <c r="A17" s="16"/>
      <c r="B17" s="17"/>
      <c r="C17" s="19"/>
      <c r="D17" s="19"/>
      <c r="E17" s="19"/>
      <c r="F17" s="19"/>
      <c r="G17" s="19"/>
      <c r="H17" s="19"/>
      <c r="I17" s="28"/>
      <c r="J17" s="26"/>
      <c r="K17" s="26"/>
      <c r="L17" s="26"/>
      <c r="M17" s="27"/>
      <c r="N17" s="27"/>
      <c r="O17" s="27"/>
      <c r="P17" s="27"/>
      <c r="Q17" s="27"/>
      <c r="R17" s="27"/>
      <c r="S17" s="27"/>
    </row>
    <row r="18" spans="1:19" ht="15" customHeight="1">
      <c r="A18" s="16"/>
      <c r="B18" s="17"/>
      <c r="C18" s="17"/>
      <c r="D18" s="17"/>
      <c r="E18" s="17"/>
      <c r="F18" s="17"/>
      <c r="G18" s="18"/>
      <c r="H18" s="19"/>
      <c r="I18" s="28"/>
      <c r="J18" s="26"/>
      <c r="K18" s="26"/>
      <c r="L18" s="26"/>
      <c r="M18" s="27"/>
      <c r="N18" s="27"/>
      <c r="O18" s="27"/>
      <c r="P18" s="27"/>
      <c r="Q18" s="27"/>
      <c r="R18" s="27"/>
      <c r="S18" s="27"/>
    </row>
    <row r="19" spans="1:19" ht="15" customHeight="1">
      <c r="A19" s="16"/>
      <c r="B19" s="17"/>
      <c r="C19" s="17"/>
      <c r="D19" s="17"/>
      <c r="E19" s="17"/>
      <c r="F19" s="17"/>
      <c r="G19" s="18"/>
      <c r="H19" s="19"/>
      <c r="I19" s="28"/>
      <c r="J19" s="26"/>
      <c r="K19" s="26"/>
      <c r="L19" s="26"/>
      <c r="M19" s="27"/>
      <c r="N19" s="27"/>
      <c r="O19" s="27"/>
      <c r="P19" s="27"/>
      <c r="Q19" s="27"/>
      <c r="R19" s="27"/>
      <c r="S19" s="27"/>
    </row>
    <row r="20" spans="1:19" ht="15" customHeight="1">
      <c r="A20" s="16"/>
      <c r="B20" s="17"/>
      <c r="C20" s="17"/>
      <c r="D20" s="17"/>
      <c r="E20" s="17"/>
      <c r="F20" s="17"/>
      <c r="G20" s="18"/>
      <c r="H20" s="19"/>
      <c r="I20" s="28"/>
      <c r="J20" s="26"/>
      <c r="K20" s="26"/>
      <c r="L20" s="26"/>
      <c r="M20" s="27"/>
      <c r="N20" s="27"/>
      <c r="O20" s="27"/>
      <c r="P20" s="27"/>
      <c r="Q20" s="27"/>
      <c r="R20" s="27"/>
      <c r="S20" s="27"/>
    </row>
    <row r="21" spans="1:19" ht="15" customHeight="1">
      <c r="A21" s="16"/>
      <c r="B21" s="17"/>
      <c r="C21" s="17"/>
      <c r="D21" s="17"/>
      <c r="E21" s="17"/>
      <c r="F21" s="17"/>
      <c r="G21" s="18"/>
      <c r="H21" s="19"/>
      <c r="I21" s="28"/>
      <c r="J21" s="26"/>
      <c r="K21" s="26"/>
      <c r="L21" s="26"/>
      <c r="M21" s="27"/>
      <c r="N21" s="27"/>
      <c r="O21" s="27"/>
      <c r="P21" s="27"/>
      <c r="Q21" s="27"/>
      <c r="R21" s="27"/>
      <c r="S21" s="27"/>
    </row>
    <row r="22" spans="1:19" ht="15" customHeight="1">
      <c r="A22" s="35"/>
      <c r="B22" s="36"/>
      <c r="C22" s="36"/>
      <c r="D22" s="36"/>
      <c r="E22" s="36"/>
      <c r="F22" s="36"/>
      <c r="G22" s="37"/>
      <c r="H22" s="34"/>
      <c r="J22" s="26"/>
      <c r="K22" s="26"/>
      <c r="L22" s="26"/>
      <c r="M22" s="27"/>
      <c r="N22" s="27"/>
      <c r="O22" s="27"/>
      <c r="P22" s="27"/>
      <c r="Q22" s="27"/>
      <c r="R22" s="27"/>
      <c r="S22" s="27"/>
    </row>
    <row r="23" spans="1:19" ht="15" customHeight="1">
      <c r="A23" s="35"/>
      <c r="B23" s="36"/>
      <c r="C23" s="36"/>
      <c r="D23" s="36"/>
      <c r="E23" s="36"/>
      <c r="F23" s="36"/>
      <c r="G23" s="37"/>
      <c r="H23" s="34"/>
      <c r="I23" s="10"/>
      <c r="J23" s="26"/>
      <c r="K23" s="26"/>
      <c r="L23" s="26"/>
      <c r="M23" s="27"/>
      <c r="N23" s="27"/>
      <c r="O23" s="27"/>
      <c r="P23" s="27"/>
      <c r="Q23" s="27"/>
      <c r="R23" s="27"/>
      <c r="S23" s="27"/>
    </row>
    <row r="24" spans="1:19" ht="15" customHeight="1">
      <c r="A24" s="35"/>
      <c r="B24" s="36"/>
      <c r="C24" s="36"/>
      <c r="D24" s="36"/>
      <c r="E24" s="36"/>
      <c r="F24" s="36"/>
      <c r="G24" s="37"/>
      <c r="H24" s="34"/>
      <c r="I24" s="10"/>
      <c r="J24" s="26"/>
      <c r="K24" s="26"/>
      <c r="L24" s="26"/>
      <c r="M24" s="27"/>
      <c r="N24" s="27"/>
      <c r="O24" s="27"/>
      <c r="P24" s="27"/>
      <c r="Q24" s="27"/>
      <c r="R24" s="27"/>
      <c r="S24" s="27"/>
    </row>
    <row r="25" spans="1:19" ht="15" customHeight="1">
      <c r="A25" s="24"/>
      <c r="B25" s="15"/>
      <c r="C25" s="15"/>
      <c r="D25" s="15"/>
      <c r="E25" s="15"/>
      <c r="F25" s="15"/>
      <c r="G25" s="25"/>
      <c r="H25" s="10"/>
      <c r="I25" s="29" t="s">
        <v>18</v>
      </c>
      <c r="J25" s="26"/>
      <c r="K25" s="26"/>
      <c r="L25" s="26"/>
      <c r="M25" s="27"/>
      <c r="N25" s="27"/>
      <c r="O25" s="27"/>
      <c r="P25" s="27"/>
      <c r="Q25" s="27"/>
      <c r="R25" s="27"/>
      <c r="S25" s="27"/>
    </row>
    <row r="26" spans="1:19" ht="15" customHeight="1">
      <c r="A26" s="20"/>
      <c r="B26" s="21"/>
      <c r="C26" s="21"/>
      <c r="D26" s="21"/>
      <c r="E26" s="21"/>
      <c r="F26" s="21"/>
      <c r="G26" s="22"/>
      <c r="H26" s="23"/>
      <c r="I26" s="10"/>
      <c r="J26" s="26"/>
      <c r="K26" s="26"/>
      <c r="L26" s="26"/>
      <c r="M26" s="27"/>
      <c r="N26" s="27"/>
      <c r="O26" s="27"/>
      <c r="P26" s="27"/>
      <c r="Q26" s="27"/>
      <c r="R26" s="27"/>
      <c r="S26" s="27"/>
    </row>
    <row r="27" spans="1:19" ht="15" customHeight="1">
      <c r="A27" s="20"/>
      <c r="B27" s="21"/>
      <c r="C27" s="21"/>
      <c r="D27" s="21"/>
      <c r="E27" s="21"/>
      <c r="F27" s="21"/>
      <c r="G27" s="22"/>
      <c r="H27" s="23"/>
      <c r="I27" s="10"/>
      <c r="J27" s="26"/>
      <c r="K27" s="26"/>
      <c r="L27" s="26"/>
      <c r="M27" s="27"/>
      <c r="N27" s="27"/>
      <c r="O27" s="27"/>
      <c r="P27" s="27"/>
      <c r="Q27" s="27"/>
      <c r="R27" s="27"/>
      <c r="S27" s="27"/>
    </row>
    <row r="28" spans="1:19" ht="15" customHeight="1">
      <c r="A28" s="20"/>
      <c r="B28" s="21"/>
      <c r="C28" s="21"/>
      <c r="D28" s="21"/>
      <c r="E28" s="21"/>
      <c r="F28" s="21"/>
      <c r="G28" s="22"/>
      <c r="H28" s="23"/>
      <c r="I28" s="10"/>
      <c r="J28" s="26"/>
      <c r="K28" s="26"/>
      <c r="L28" s="26"/>
      <c r="M28" s="27"/>
      <c r="N28" s="27"/>
      <c r="O28" s="27"/>
      <c r="P28" s="27"/>
      <c r="Q28" s="27"/>
      <c r="R28" s="27"/>
      <c r="S28" s="27"/>
    </row>
    <row r="29" spans="1:19" ht="15" customHeight="1">
      <c r="A29" s="20"/>
      <c r="B29" s="21"/>
      <c r="C29" s="21"/>
      <c r="D29" s="21"/>
      <c r="E29" s="21"/>
      <c r="F29" s="21"/>
      <c r="G29" s="22"/>
      <c r="H29" s="23"/>
      <c r="I29" s="10"/>
      <c r="J29" s="26"/>
      <c r="K29" s="26"/>
      <c r="L29" s="26"/>
      <c r="M29" s="27"/>
      <c r="N29" s="27"/>
      <c r="O29" s="27"/>
      <c r="P29" s="27"/>
      <c r="Q29" s="27"/>
      <c r="R29" s="27"/>
      <c r="S29" s="27"/>
    </row>
    <row r="30" spans="1:19" ht="15" customHeight="1">
      <c r="A30" s="20"/>
      <c r="B30" s="21"/>
      <c r="C30" s="21"/>
      <c r="D30" s="21"/>
      <c r="E30" s="21"/>
      <c r="F30" s="21"/>
      <c r="G30" s="20"/>
      <c r="H30" s="20"/>
      <c r="I30" s="24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" customHeight="1">
      <c r="A31" s="20"/>
      <c r="B31" s="21"/>
      <c r="C31" s="21"/>
      <c r="D31" s="21"/>
      <c r="E31" s="21"/>
      <c r="F31" s="21"/>
      <c r="G31" s="20"/>
      <c r="H31" s="20"/>
      <c r="I31" s="24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5" customHeight="1">
      <c r="A32" s="20"/>
      <c r="B32" s="20"/>
      <c r="C32" s="20"/>
      <c r="D32" s="20"/>
      <c r="E32" s="23"/>
      <c r="F32" s="20"/>
      <c r="G32" s="20"/>
      <c r="H32" s="20"/>
      <c r="I32" s="24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5" customHeight="1">
      <c r="A33" s="20"/>
      <c r="B33" s="20"/>
      <c r="C33" s="20"/>
      <c r="D33" s="20"/>
      <c r="E33" s="23"/>
      <c r="F33" s="20"/>
      <c r="G33" s="20"/>
      <c r="H33" s="20"/>
      <c r="I33" s="24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15" customHeight="1">
      <c r="A34" s="20"/>
      <c r="B34" s="20"/>
      <c r="C34" s="20"/>
      <c r="D34" s="20"/>
      <c r="E34" s="23"/>
      <c r="F34" s="20"/>
      <c r="G34" s="20"/>
      <c r="H34" s="20"/>
      <c r="I34" s="24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15" customHeight="1">
      <c r="A35" s="20"/>
      <c r="B35" s="20"/>
      <c r="C35" s="20"/>
      <c r="D35" s="20"/>
      <c r="E35" s="23"/>
      <c r="F35" s="20"/>
      <c r="G35" s="20"/>
      <c r="H35" s="20"/>
      <c r="I35" s="24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15" customHeight="1">
      <c r="A36" s="20"/>
      <c r="B36" s="20"/>
      <c r="C36" s="20"/>
      <c r="D36" s="20"/>
      <c r="E36" s="23"/>
      <c r="F36" s="20"/>
      <c r="G36" s="20"/>
      <c r="H36" s="20"/>
      <c r="I36" s="24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5" customHeight="1">
      <c r="A37" s="20"/>
      <c r="B37" s="20"/>
      <c r="C37" s="20"/>
      <c r="D37" s="20"/>
      <c r="E37" s="23"/>
      <c r="F37" s="20"/>
      <c r="G37" s="20"/>
      <c r="H37" s="20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>
      <c r="A38" s="20"/>
      <c r="B38" s="20"/>
      <c r="C38" s="20"/>
      <c r="D38" s="20"/>
      <c r="E38" s="23"/>
      <c r="F38" s="20"/>
      <c r="G38" s="20"/>
      <c r="H38" s="20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>
      <c r="A39" s="20"/>
      <c r="B39" s="20"/>
      <c r="C39" s="20"/>
      <c r="D39" s="20"/>
      <c r="E39" s="23"/>
      <c r="F39" s="20"/>
      <c r="G39" s="20"/>
      <c r="H39" s="20"/>
    </row>
    <row r="40" spans="1:19">
      <c r="A40" s="20"/>
      <c r="B40" s="20"/>
      <c r="C40" s="20"/>
      <c r="D40" s="20"/>
      <c r="E40" s="23"/>
      <c r="F40" s="20"/>
      <c r="G40" s="20"/>
      <c r="H40" s="20"/>
    </row>
    <row r="41" spans="1:19">
      <c r="A41" s="20"/>
      <c r="B41" s="20"/>
      <c r="C41" s="20"/>
      <c r="D41" s="20"/>
      <c r="E41" s="23"/>
      <c r="F41" s="20"/>
      <c r="G41" s="20"/>
      <c r="H41" s="20"/>
    </row>
    <row r="42" spans="1:19">
      <c r="A42" s="20"/>
      <c r="B42" s="20"/>
      <c r="C42" s="23"/>
      <c r="D42" s="23"/>
      <c r="E42" s="23"/>
      <c r="F42" s="23"/>
      <c r="G42" s="23"/>
      <c r="H42" s="20"/>
    </row>
    <row r="43" spans="1:19">
      <c r="A43" s="20"/>
      <c r="B43" s="20"/>
      <c r="C43" s="20"/>
      <c r="D43" s="20"/>
      <c r="E43" s="23"/>
      <c r="F43" s="20"/>
      <c r="G43" s="20"/>
      <c r="H43" s="20"/>
    </row>
    <row r="44" spans="1:19">
      <c r="A44" s="24"/>
      <c r="B44" s="24"/>
      <c r="C44" s="24"/>
      <c r="D44" s="24"/>
      <c r="E44" s="10"/>
      <c r="F44" s="24"/>
      <c r="G44" s="24"/>
      <c r="H44" s="24"/>
    </row>
    <row r="46" spans="1:19" ht="14.25" thickBot="1">
      <c r="C46" s="13" t="s">
        <v>19</v>
      </c>
      <c r="D46" s="13" t="s">
        <v>13</v>
      </c>
      <c r="E46" s="13" t="s">
        <v>14</v>
      </c>
      <c r="F46" s="13" t="s">
        <v>15</v>
      </c>
      <c r="G46" s="13" t="s">
        <v>20</v>
      </c>
      <c r="H46" s="83"/>
      <c r="I46" s="83"/>
    </row>
    <row r="47" spans="1:19" ht="14.25" thickBot="1">
      <c r="A47" s="96" t="s">
        <v>51</v>
      </c>
      <c r="B47" s="97"/>
      <c r="C47" s="62">
        <f t="shared" ref="C47:F47" si="0">C48-C49</f>
        <v>236070</v>
      </c>
      <c r="D47" s="50">
        <f t="shared" si="0"/>
        <v>170871</v>
      </c>
      <c r="E47" s="50">
        <f t="shared" si="0"/>
        <v>219014</v>
      </c>
      <c r="F47" s="50">
        <f t="shared" si="0"/>
        <v>207419</v>
      </c>
      <c r="G47" s="63">
        <f>G48-G49</f>
        <v>195544</v>
      </c>
      <c r="H47" s="11"/>
      <c r="I47" s="11"/>
    </row>
    <row r="48" spans="1:19">
      <c r="A48" s="84" t="s">
        <v>43</v>
      </c>
      <c r="B48" s="85"/>
      <c r="C48" s="57">
        <v>638026</v>
      </c>
      <c r="D48" s="57">
        <v>601656</v>
      </c>
      <c r="E48" s="57">
        <v>564469</v>
      </c>
      <c r="F48" s="58">
        <v>526444</v>
      </c>
      <c r="G48" s="58">
        <v>488860</v>
      </c>
      <c r="H48" s="83" t="s">
        <v>45</v>
      </c>
      <c r="I48" s="83"/>
    </row>
    <row r="49" spans="1:9">
      <c r="A49" s="84" t="s">
        <v>44</v>
      </c>
      <c r="B49" s="85"/>
      <c r="C49" s="43">
        <f t="shared" ref="C49:E49" si="1">C48-C59</f>
        <v>401956</v>
      </c>
      <c r="D49" s="43">
        <f t="shared" si="1"/>
        <v>430785</v>
      </c>
      <c r="E49" s="43">
        <f t="shared" si="1"/>
        <v>345455</v>
      </c>
      <c r="F49" s="43">
        <f>F48-F59</f>
        <v>319025</v>
      </c>
      <c r="G49" s="43">
        <f>G48-G59</f>
        <v>293316</v>
      </c>
      <c r="H49" s="83" t="s">
        <v>50</v>
      </c>
      <c r="I49" s="83"/>
    </row>
    <row r="50" spans="1:9">
      <c r="A50" s="96" t="s">
        <v>61</v>
      </c>
      <c r="B50" s="98"/>
      <c r="C50" s="43">
        <f t="shared" ref="C50:F50" si="2">C51-C52-C53</f>
        <v>7957</v>
      </c>
      <c r="D50" s="43">
        <f t="shared" si="2"/>
        <v>7807</v>
      </c>
      <c r="E50" s="43">
        <f t="shared" si="2"/>
        <v>7855</v>
      </c>
      <c r="F50" s="43">
        <f t="shared" si="2"/>
        <v>8123</v>
      </c>
      <c r="G50" s="43">
        <f>G51-G52-G53</f>
        <v>8318</v>
      </c>
      <c r="H50" s="83"/>
      <c r="I50" s="83"/>
    </row>
    <row r="51" spans="1:9">
      <c r="A51" s="85" t="s">
        <v>8</v>
      </c>
      <c r="B51" s="70"/>
      <c r="C51" s="42">
        <v>7957</v>
      </c>
      <c r="D51" s="42">
        <v>7807</v>
      </c>
      <c r="E51" s="42">
        <v>7855</v>
      </c>
      <c r="F51" s="43">
        <v>8123</v>
      </c>
      <c r="G51" s="43">
        <v>8318</v>
      </c>
      <c r="H51" s="11" t="s">
        <v>34</v>
      </c>
      <c r="I51" s="11"/>
    </row>
    <row r="52" spans="1:9">
      <c r="A52" s="85" t="s">
        <v>46</v>
      </c>
      <c r="B52" s="70"/>
      <c r="C52" s="42"/>
      <c r="D52" s="42">
        <v>0</v>
      </c>
      <c r="E52" s="42">
        <v>0</v>
      </c>
      <c r="F52" s="43">
        <v>0</v>
      </c>
      <c r="G52" s="43">
        <v>0</v>
      </c>
      <c r="H52" s="11" t="s">
        <v>49</v>
      </c>
      <c r="I52" s="11"/>
    </row>
    <row r="53" spans="1:9" ht="14.25" thickBot="1">
      <c r="A53" s="92" t="s">
        <v>47</v>
      </c>
      <c r="B53" s="93"/>
      <c r="C53" s="55"/>
      <c r="D53" s="55">
        <v>0</v>
      </c>
      <c r="E53" s="54">
        <v>0</v>
      </c>
      <c r="F53" s="56">
        <v>0</v>
      </c>
      <c r="G53" s="47">
        <v>0</v>
      </c>
      <c r="H53" s="11" t="s">
        <v>48</v>
      </c>
      <c r="I53" s="11"/>
    </row>
    <row r="54" spans="1:9" ht="14.25" thickBot="1">
      <c r="A54" s="88" t="s">
        <v>67</v>
      </c>
      <c r="B54" s="89"/>
      <c r="C54" s="51">
        <f>C47/C50*100</f>
        <v>2966.8216664572074</v>
      </c>
      <c r="D54" s="51">
        <f>D47/D50*100</f>
        <v>2188.6896375048036</v>
      </c>
      <c r="E54" s="52">
        <f>E47/E50*100</f>
        <v>2788.2113303628262</v>
      </c>
      <c r="F54" s="51">
        <f>F47/F50*100</f>
        <v>2553.4777791456358</v>
      </c>
      <c r="G54" s="53">
        <f>G47/G50*100</f>
        <v>2350.8535705698487</v>
      </c>
      <c r="H54" s="90"/>
      <c r="I54" s="83"/>
    </row>
    <row r="55" spans="1:9">
      <c r="A55" s="91" t="s">
        <v>65</v>
      </c>
      <c r="B55" s="91"/>
      <c r="C55" s="48">
        <v>1224.75</v>
      </c>
      <c r="D55" s="48">
        <v>1197.82</v>
      </c>
      <c r="E55" s="49">
        <v>1126.77</v>
      </c>
      <c r="F55" s="48">
        <v>1044.8</v>
      </c>
      <c r="G55" s="48">
        <v>1081.8</v>
      </c>
    </row>
    <row r="56" spans="1:9">
      <c r="C56" s="38"/>
      <c r="D56" s="38"/>
      <c r="E56" s="39"/>
      <c r="F56" s="38"/>
      <c r="G56" s="38"/>
    </row>
    <row r="57" spans="1:9">
      <c r="C57" s="1">
        <v>2966.82</v>
      </c>
      <c r="D57" s="1">
        <v>2188.69</v>
      </c>
      <c r="E57" s="12">
        <v>2788.21</v>
      </c>
      <c r="F57" s="1">
        <v>2553.48</v>
      </c>
      <c r="G57" s="1">
        <v>2350.85</v>
      </c>
    </row>
    <row r="58" spans="1:9" ht="14.25" thickBot="1"/>
    <row r="59" spans="1:9" ht="14.25" thickBot="1">
      <c r="C59" s="59">
        <f t="shared" ref="C59:F59" si="3">ROUND(C57*C50/100,0)</f>
        <v>236070</v>
      </c>
      <c r="D59" s="60">
        <f t="shared" si="3"/>
        <v>170871</v>
      </c>
      <c r="E59" s="60">
        <f t="shared" si="3"/>
        <v>219014</v>
      </c>
      <c r="F59" s="60">
        <f t="shared" si="3"/>
        <v>207419</v>
      </c>
      <c r="G59" s="61">
        <f>ROUND(G57*G50/100,0)</f>
        <v>195544</v>
      </c>
    </row>
    <row r="60" spans="1:9">
      <c r="C60" s="40">
        <f>C49/C48</f>
        <v>0.6299994044129863</v>
      </c>
      <c r="D60" s="40">
        <f t="shared" ref="D60:G60" si="4">D49/D48</f>
        <v>0.71599884319278795</v>
      </c>
      <c r="E60" s="40">
        <f t="shared" si="4"/>
        <v>0.61199995039585875</v>
      </c>
      <c r="F60" s="40">
        <f t="shared" si="4"/>
        <v>0.60599987842961456</v>
      </c>
      <c r="G60" s="40">
        <f t="shared" si="4"/>
        <v>0.6</v>
      </c>
    </row>
  </sheetData>
  <mergeCells count="17">
    <mergeCell ref="B2:D3"/>
    <mergeCell ref="E2:H3"/>
    <mergeCell ref="A49:B49"/>
    <mergeCell ref="A47:B47"/>
    <mergeCell ref="A51:B51"/>
    <mergeCell ref="A2:A3"/>
    <mergeCell ref="H46:I46"/>
    <mergeCell ref="A48:B48"/>
    <mergeCell ref="H48:I48"/>
    <mergeCell ref="H49:I49"/>
    <mergeCell ref="A50:B50"/>
    <mergeCell ref="H50:I50"/>
    <mergeCell ref="A54:B54"/>
    <mergeCell ref="H54:I54"/>
    <mergeCell ref="A55:B55"/>
    <mergeCell ref="A52:B52"/>
    <mergeCell ref="A53:B53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&amp;R&amp;F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54"/>
  <sheetViews>
    <sheetView showGridLines="0" showRowColHeaders="0" view="pageBreakPreview" zoomScaleNormal="100" zoomScaleSheetLayoutView="100" workbookViewId="0">
      <selection activeCell="H49" sqref="H49"/>
    </sheetView>
  </sheetViews>
  <sheetFormatPr defaultRowHeight="13.5"/>
  <cols>
    <col min="1" max="2" width="9" style="1"/>
    <col min="3" max="4" width="9" style="1" customWidth="1"/>
    <col min="5" max="5" width="9" style="12" customWidth="1"/>
    <col min="6" max="6" width="9" style="1" customWidth="1"/>
    <col min="7" max="8" width="9" style="1"/>
    <col min="9" max="9" width="6.25" style="1" customWidth="1"/>
    <col min="10" max="16384" width="9" style="1"/>
  </cols>
  <sheetData>
    <row r="1" spans="1:19" ht="3.75" customHeight="1" thickBot="1">
      <c r="B1" s="6"/>
      <c r="C1" s="5"/>
      <c r="D1" s="6"/>
      <c r="E1" s="7"/>
      <c r="F1" s="14"/>
      <c r="G1" s="14"/>
      <c r="I1" s="12"/>
      <c r="J1" s="12"/>
      <c r="K1" s="12"/>
      <c r="L1" s="12"/>
      <c r="M1" s="12"/>
    </row>
    <row r="2" spans="1:19" ht="15" customHeight="1">
      <c r="A2" s="71" t="s">
        <v>32</v>
      </c>
      <c r="B2" s="73" t="s">
        <v>2</v>
      </c>
      <c r="C2" s="74"/>
      <c r="D2" s="77" t="s">
        <v>33</v>
      </c>
      <c r="E2" s="78"/>
      <c r="F2" s="78"/>
      <c r="G2" s="78"/>
      <c r="H2" s="79"/>
      <c r="J2" s="11"/>
      <c r="K2" s="11"/>
    </row>
    <row r="3" spans="1:19" ht="15" customHeight="1" thickBot="1">
      <c r="A3" s="72"/>
      <c r="B3" s="75"/>
      <c r="C3" s="76"/>
      <c r="D3" s="80"/>
      <c r="E3" s="81"/>
      <c r="F3" s="81"/>
      <c r="G3" s="81"/>
      <c r="H3" s="82"/>
      <c r="J3" s="11"/>
      <c r="K3" s="11"/>
    </row>
    <row r="4" spans="1:19" ht="3.75" customHeight="1">
      <c r="B4" s="6"/>
      <c r="C4" s="5"/>
      <c r="D4" s="6"/>
      <c r="E4" s="7"/>
      <c r="F4" s="14"/>
      <c r="G4" s="14"/>
      <c r="H4" s="12"/>
      <c r="I4" s="12"/>
      <c r="J4" s="12"/>
      <c r="K4" s="12"/>
      <c r="L4" s="12"/>
    </row>
    <row r="5" spans="1:19" ht="3.75" customHeight="1">
      <c r="B5" s="4"/>
      <c r="C5" s="5"/>
      <c r="D5" s="4"/>
      <c r="E5" s="4"/>
      <c r="F5" s="14"/>
      <c r="G5" s="14"/>
      <c r="H5" s="12"/>
      <c r="I5" s="12"/>
      <c r="J5" s="12"/>
      <c r="K5" s="12"/>
      <c r="L5" s="12"/>
    </row>
    <row r="6" spans="1:19" ht="15" customHeight="1">
      <c r="B6" s="2"/>
      <c r="C6" s="3"/>
      <c r="D6" s="3"/>
      <c r="E6" s="8"/>
      <c r="F6" s="14"/>
      <c r="G6" s="14"/>
      <c r="H6" s="12"/>
      <c r="I6" s="12"/>
      <c r="J6" s="12"/>
      <c r="K6" s="12"/>
      <c r="L6" s="12"/>
    </row>
    <row r="7" spans="1:19" ht="15" customHeight="1">
      <c r="A7" s="16"/>
      <c r="B7" s="17"/>
      <c r="C7" s="17"/>
      <c r="D7" s="17"/>
      <c r="E7" s="17"/>
      <c r="F7" s="17"/>
      <c r="G7" s="18"/>
      <c r="H7" s="19"/>
      <c r="I7" s="28"/>
      <c r="J7" s="12"/>
      <c r="K7" s="12"/>
      <c r="L7" s="12"/>
    </row>
    <row r="8" spans="1:19" ht="15" customHeight="1">
      <c r="A8" s="16"/>
      <c r="B8" s="17"/>
      <c r="C8" s="17"/>
      <c r="D8" s="17"/>
      <c r="E8" s="17"/>
      <c r="F8" s="17"/>
      <c r="G8" s="18"/>
      <c r="H8" s="19"/>
      <c r="I8" s="28"/>
      <c r="J8" s="12"/>
      <c r="K8" s="12"/>
      <c r="L8" s="12"/>
    </row>
    <row r="9" spans="1:19" ht="15" customHeight="1">
      <c r="A9" s="16"/>
      <c r="B9" s="17"/>
      <c r="C9" s="17"/>
      <c r="D9" s="17"/>
      <c r="E9" s="17"/>
      <c r="F9" s="17"/>
      <c r="G9" s="18"/>
      <c r="H9" s="19"/>
      <c r="I9" s="28"/>
      <c r="J9" s="12"/>
      <c r="K9" s="12"/>
      <c r="L9" s="12"/>
    </row>
    <row r="10" spans="1:19" ht="15" customHeight="1">
      <c r="A10" s="16"/>
      <c r="B10" s="17"/>
      <c r="C10" s="17"/>
      <c r="D10" s="17"/>
      <c r="E10" s="17"/>
      <c r="F10" s="17"/>
      <c r="G10" s="18"/>
      <c r="H10" s="19"/>
      <c r="I10" s="28"/>
      <c r="J10" s="10"/>
      <c r="K10" s="10"/>
      <c r="L10" s="10"/>
      <c r="M10" s="24"/>
      <c r="N10" s="24"/>
      <c r="O10" s="24"/>
      <c r="P10" s="24"/>
      <c r="Q10" s="24"/>
    </row>
    <row r="11" spans="1:19" ht="15" customHeight="1">
      <c r="A11" s="16"/>
      <c r="B11" s="17"/>
      <c r="C11" s="17"/>
      <c r="D11" s="17"/>
      <c r="E11" s="17"/>
      <c r="F11" s="17"/>
      <c r="G11" s="18"/>
      <c r="H11" s="19"/>
      <c r="I11" s="28"/>
      <c r="J11" s="10"/>
      <c r="K11" s="10"/>
      <c r="L11" s="10"/>
      <c r="M11" s="24"/>
      <c r="N11" s="24"/>
      <c r="O11" s="24"/>
      <c r="P11" s="24"/>
      <c r="Q11" s="24"/>
    </row>
    <row r="12" spans="1:19" ht="15" customHeight="1">
      <c r="A12" s="16"/>
      <c r="B12" s="17"/>
      <c r="C12" s="17"/>
      <c r="D12" s="17"/>
      <c r="E12" s="17"/>
      <c r="F12" s="17"/>
      <c r="G12" s="18"/>
      <c r="H12" s="19"/>
      <c r="I12" s="28"/>
      <c r="J12" s="10"/>
      <c r="K12" s="10"/>
      <c r="L12" s="10"/>
      <c r="M12" s="24"/>
      <c r="N12" s="24"/>
      <c r="O12" s="24"/>
      <c r="P12" s="24"/>
      <c r="Q12" s="24"/>
      <c r="R12" s="24"/>
      <c r="S12" s="24"/>
    </row>
    <row r="13" spans="1:19" ht="15" customHeight="1">
      <c r="A13" s="16"/>
      <c r="B13" s="17"/>
      <c r="C13" s="17"/>
      <c r="D13" s="17"/>
      <c r="E13" s="17"/>
      <c r="F13" s="17"/>
      <c r="G13" s="18"/>
      <c r="H13" s="19"/>
      <c r="I13" s="28"/>
      <c r="J13" s="10"/>
      <c r="K13" s="10"/>
      <c r="L13" s="10"/>
      <c r="M13" s="24"/>
      <c r="N13" s="24"/>
      <c r="O13" s="24"/>
      <c r="P13" s="24"/>
      <c r="Q13" s="24"/>
      <c r="R13" s="24"/>
      <c r="S13" s="24"/>
    </row>
    <row r="14" spans="1:19" ht="15" customHeight="1">
      <c r="A14" s="16"/>
      <c r="B14" s="17"/>
      <c r="C14" s="17"/>
      <c r="D14" s="17"/>
      <c r="E14" s="17"/>
      <c r="F14" s="17"/>
      <c r="G14" s="18"/>
      <c r="H14" s="19"/>
      <c r="I14" s="28"/>
      <c r="J14" s="26"/>
      <c r="K14" s="26"/>
      <c r="L14" s="26"/>
      <c r="M14" s="27"/>
      <c r="N14" s="27"/>
      <c r="O14" s="27"/>
      <c r="P14" s="27"/>
      <c r="Q14" s="27"/>
      <c r="R14" s="27"/>
      <c r="S14" s="27"/>
    </row>
    <row r="15" spans="1:19" ht="15" customHeight="1">
      <c r="A15" s="16"/>
      <c r="B15" s="17"/>
      <c r="C15" s="17"/>
      <c r="D15" s="17"/>
      <c r="E15" s="17"/>
      <c r="F15" s="17"/>
      <c r="G15" s="18"/>
      <c r="H15" s="19"/>
      <c r="I15" s="28"/>
      <c r="J15" s="26"/>
      <c r="K15" s="26"/>
      <c r="L15" s="26"/>
      <c r="M15" s="27"/>
      <c r="N15" s="27"/>
      <c r="O15" s="27"/>
      <c r="P15" s="27"/>
      <c r="Q15" s="27"/>
      <c r="R15" s="27"/>
      <c r="S15" s="27"/>
    </row>
    <row r="16" spans="1:19" ht="15" customHeight="1">
      <c r="A16" s="16"/>
      <c r="B16" s="17"/>
      <c r="C16" s="17"/>
      <c r="D16" s="17"/>
      <c r="E16" s="17"/>
      <c r="F16" s="17"/>
      <c r="G16" s="18"/>
      <c r="H16" s="19"/>
      <c r="I16" s="28"/>
      <c r="J16" s="26"/>
      <c r="K16" s="26"/>
      <c r="L16" s="26"/>
      <c r="M16" s="27"/>
      <c r="N16" s="27"/>
      <c r="O16" s="27"/>
      <c r="P16" s="27"/>
      <c r="Q16" s="27"/>
      <c r="R16" s="27"/>
      <c r="S16" s="27"/>
    </row>
    <row r="17" spans="1:19" ht="15" customHeight="1">
      <c r="A17" s="16"/>
      <c r="B17" s="17"/>
      <c r="C17" s="19"/>
      <c r="D17" s="19"/>
      <c r="E17" s="19"/>
      <c r="F17" s="19"/>
      <c r="G17" s="19"/>
      <c r="H17" s="19"/>
      <c r="I17" s="28"/>
      <c r="J17" s="26"/>
      <c r="K17" s="26"/>
      <c r="L17" s="26"/>
      <c r="M17" s="27"/>
      <c r="N17" s="27"/>
      <c r="O17" s="27"/>
      <c r="P17" s="27"/>
      <c r="Q17" s="27"/>
      <c r="R17" s="27"/>
      <c r="S17" s="27"/>
    </row>
    <row r="18" spans="1:19" ht="15" customHeight="1">
      <c r="A18" s="16"/>
      <c r="B18" s="17"/>
      <c r="C18" s="17"/>
      <c r="D18" s="17"/>
      <c r="E18" s="17"/>
      <c r="F18" s="17"/>
      <c r="G18" s="18"/>
      <c r="H18" s="19"/>
      <c r="I18" s="28"/>
      <c r="J18" s="26"/>
      <c r="K18" s="26"/>
      <c r="L18" s="26"/>
      <c r="M18" s="27"/>
      <c r="N18" s="27"/>
      <c r="O18" s="27"/>
      <c r="P18" s="27"/>
      <c r="Q18" s="27"/>
      <c r="R18" s="27"/>
      <c r="S18" s="27"/>
    </row>
    <row r="19" spans="1:19" ht="15" customHeight="1">
      <c r="A19" s="16"/>
      <c r="B19" s="17"/>
      <c r="C19" s="17"/>
      <c r="D19" s="17"/>
      <c r="E19" s="17"/>
      <c r="F19" s="17"/>
      <c r="G19" s="18"/>
      <c r="H19" s="19"/>
      <c r="I19" s="28"/>
      <c r="J19" s="26"/>
      <c r="K19" s="26"/>
      <c r="L19" s="26"/>
      <c r="M19" s="27"/>
      <c r="N19" s="27"/>
      <c r="O19" s="27"/>
      <c r="P19" s="27"/>
      <c r="Q19" s="27"/>
      <c r="R19" s="27"/>
      <c r="S19" s="27"/>
    </row>
    <row r="20" spans="1:19" ht="15" customHeight="1">
      <c r="A20" s="16"/>
      <c r="B20" s="17"/>
      <c r="C20" s="17"/>
      <c r="D20" s="17"/>
      <c r="E20" s="17"/>
      <c r="F20" s="17"/>
      <c r="G20" s="18"/>
      <c r="H20" s="19"/>
      <c r="I20" s="28"/>
      <c r="J20" s="26"/>
      <c r="K20" s="26"/>
      <c r="L20" s="26"/>
      <c r="M20" s="27"/>
      <c r="N20" s="27"/>
      <c r="O20" s="27"/>
      <c r="P20" s="27"/>
      <c r="Q20" s="27"/>
      <c r="R20" s="27"/>
      <c r="S20" s="27"/>
    </row>
    <row r="21" spans="1:19" ht="15" customHeight="1">
      <c r="A21" s="16"/>
      <c r="B21" s="17"/>
      <c r="C21" s="17"/>
      <c r="D21" s="17"/>
      <c r="E21" s="17"/>
      <c r="F21" s="17"/>
      <c r="G21" s="18"/>
      <c r="H21" s="19"/>
      <c r="I21" s="28"/>
      <c r="J21" s="26"/>
      <c r="K21" s="26"/>
      <c r="L21" s="26"/>
      <c r="M21" s="27"/>
      <c r="N21" s="27"/>
      <c r="O21" s="27"/>
      <c r="P21" s="27"/>
      <c r="Q21" s="27"/>
      <c r="R21" s="27"/>
      <c r="S21" s="27"/>
    </row>
    <row r="22" spans="1:19" ht="15" customHeight="1">
      <c r="A22" s="35"/>
      <c r="B22" s="36"/>
      <c r="C22" s="36"/>
      <c r="D22" s="36"/>
      <c r="E22" s="36"/>
      <c r="F22" s="36"/>
      <c r="G22" s="37"/>
      <c r="H22" s="34"/>
      <c r="J22" s="26"/>
      <c r="K22" s="26"/>
      <c r="L22" s="26"/>
      <c r="M22" s="27"/>
      <c r="N22" s="27"/>
      <c r="O22" s="27"/>
      <c r="P22" s="27"/>
      <c r="Q22" s="27"/>
      <c r="R22" s="27"/>
      <c r="S22" s="27"/>
    </row>
    <row r="23" spans="1:19" ht="15" customHeight="1">
      <c r="A23" s="35"/>
      <c r="B23" s="36"/>
      <c r="C23" s="36"/>
      <c r="D23" s="36"/>
      <c r="E23" s="36"/>
      <c r="F23" s="36"/>
      <c r="G23" s="37"/>
      <c r="H23" s="34"/>
      <c r="I23" s="10"/>
      <c r="J23" s="26"/>
      <c r="K23" s="26"/>
      <c r="L23" s="26"/>
      <c r="M23" s="27"/>
      <c r="N23" s="27"/>
      <c r="O23" s="27"/>
      <c r="P23" s="27"/>
      <c r="Q23" s="27"/>
      <c r="R23" s="27"/>
      <c r="S23" s="27"/>
    </row>
    <row r="24" spans="1:19" ht="15" customHeight="1">
      <c r="A24" s="35"/>
      <c r="B24" s="36"/>
      <c r="C24" s="36"/>
      <c r="D24" s="36"/>
      <c r="E24" s="36"/>
      <c r="F24" s="36"/>
      <c r="G24" s="37"/>
      <c r="H24" s="34"/>
      <c r="I24" s="10"/>
      <c r="J24" s="26"/>
      <c r="K24" s="26"/>
      <c r="L24" s="26"/>
      <c r="M24" s="27"/>
      <c r="N24" s="27"/>
      <c r="O24" s="27"/>
      <c r="P24" s="27"/>
      <c r="Q24" s="27"/>
      <c r="R24" s="27"/>
      <c r="S24" s="27"/>
    </row>
    <row r="25" spans="1:19" ht="15" customHeight="1">
      <c r="A25" s="24"/>
      <c r="B25" s="15"/>
      <c r="C25" s="15"/>
      <c r="D25" s="15"/>
      <c r="E25" s="15"/>
      <c r="F25" s="15"/>
      <c r="G25" s="25"/>
      <c r="H25" s="10"/>
      <c r="I25" s="29" t="s">
        <v>18</v>
      </c>
      <c r="J25" s="26"/>
      <c r="K25" s="26"/>
      <c r="L25" s="26"/>
      <c r="M25" s="27"/>
      <c r="N25" s="27"/>
      <c r="O25" s="27"/>
      <c r="P25" s="27"/>
      <c r="Q25" s="27"/>
      <c r="R25" s="27"/>
      <c r="S25" s="27"/>
    </row>
    <row r="26" spans="1:19" ht="15" customHeight="1">
      <c r="A26" s="20"/>
      <c r="B26" s="21"/>
      <c r="C26" s="21"/>
      <c r="D26" s="21"/>
      <c r="E26" s="21"/>
      <c r="F26" s="21"/>
      <c r="G26" s="22"/>
      <c r="H26" s="23"/>
      <c r="I26" s="10"/>
      <c r="J26" s="26"/>
      <c r="K26" s="26"/>
      <c r="L26" s="26"/>
      <c r="M26" s="27"/>
      <c r="N26" s="27"/>
      <c r="O26" s="27"/>
      <c r="P26" s="27"/>
      <c r="Q26" s="27"/>
      <c r="R26" s="27"/>
      <c r="S26" s="27"/>
    </row>
    <row r="27" spans="1:19" ht="15" customHeight="1">
      <c r="A27" s="20"/>
      <c r="B27" s="21"/>
      <c r="C27" s="21"/>
      <c r="D27" s="21"/>
      <c r="E27" s="21"/>
      <c r="F27" s="21"/>
      <c r="G27" s="22"/>
      <c r="H27" s="23"/>
      <c r="I27" s="10"/>
      <c r="J27" s="26"/>
      <c r="K27" s="26"/>
      <c r="L27" s="26"/>
      <c r="M27" s="27"/>
      <c r="N27" s="27"/>
      <c r="O27" s="27"/>
      <c r="P27" s="27"/>
      <c r="Q27" s="27"/>
      <c r="R27" s="27"/>
      <c r="S27" s="27"/>
    </row>
    <row r="28" spans="1:19" ht="15" customHeight="1">
      <c r="A28" s="20"/>
      <c r="B28" s="21"/>
      <c r="C28" s="21"/>
      <c r="D28" s="21"/>
      <c r="E28" s="21"/>
      <c r="F28" s="21"/>
      <c r="G28" s="22"/>
      <c r="H28" s="23"/>
      <c r="I28" s="10"/>
      <c r="J28" s="26"/>
      <c r="K28" s="26"/>
      <c r="L28" s="26"/>
      <c r="M28" s="27"/>
      <c r="N28" s="27"/>
      <c r="O28" s="27"/>
      <c r="P28" s="27"/>
      <c r="Q28" s="27"/>
      <c r="R28" s="27"/>
      <c r="S28" s="27"/>
    </row>
    <row r="29" spans="1:19" ht="15" customHeight="1">
      <c r="A29" s="20"/>
      <c r="B29" s="21"/>
      <c r="C29" s="21"/>
      <c r="D29" s="21"/>
      <c r="E29" s="21"/>
      <c r="F29" s="21"/>
      <c r="G29" s="22"/>
      <c r="H29" s="23"/>
      <c r="I29" s="10"/>
      <c r="J29" s="26"/>
      <c r="K29" s="26"/>
      <c r="L29" s="26"/>
      <c r="M29" s="27"/>
      <c r="N29" s="27"/>
      <c r="O29" s="27"/>
      <c r="P29" s="27"/>
      <c r="Q29" s="27"/>
      <c r="R29" s="27"/>
      <c r="S29" s="27"/>
    </row>
    <row r="30" spans="1:19" ht="15" customHeight="1">
      <c r="A30" s="20"/>
      <c r="B30" s="21"/>
      <c r="C30" s="21"/>
      <c r="D30" s="21"/>
      <c r="E30" s="21"/>
      <c r="F30" s="21"/>
      <c r="G30" s="20"/>
      <c r="H30" s="20"/>
      <c r="I30" s="24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" customHeight="1">
      <c r="A31" s="20"/>
      <c r="B31" s="21"/>
      <c r="C31" s="21"/>
      <c r="D31" s="21"/>
      <c r="E31" s="21"/>
      <c r="F31" s="21"/>
      <c r="G31" s="20"/>
      <c r="H31" s="20"/>
      <c r="I31" s="24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5" customHeight="1">
      <c r="A32" s="20"/>
      <c r="B32" s="20"/>
      <c r="C32" s="20"/>
      <c r="D32" s="20"/>
      <c r="E32" s="23"/>
      <c r="F32" s="20"/>
      <c r="G32" s="20"/>
      <c r="H32" s="20"/>
      <c r="I32" s="24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5" customHeight="1">
      <c r="A33" s="20"/>
      <c r="B33" s="20"/>
      <c r="C33" s="20"/>
      <c r="D33" s="20"/>
      <c r="E33" s="23"/>
      <c r="F33" s="20"/>
      <c r="G33" s="20"/>
      <c r="H33" s="20"/>
      <c r="I33" s="24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15" customHeight="1">
      <c r="A34" s="20"/>
      <c r="B34" s="20"/>
      <c r="C34" s="20"/>
      <c r="D34" s="20"/>
      <c r="E34" s="23"/>
      <c r="F34" s="20"/>
      <c r="G34" s="20"/>
      <c r="H34" s="20"/>
      <c r="I34" s="24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15" customHeight="1">
      <c r="A35" s="20"/>
      <c r="B35" s="20"/>
      <c r="C35" s="20"/>
      <c r="D35" s="20"/>
      <c r="E35" s="23"/>
      <c r="F35" s="20"/>
      <c r="G35" s="20"/>
      <c r="H35" s="20"/>
      <c r="I35" s="24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15" customHeight="1">
      <c r="A36" s="20"/>
      <c r="B36" s="20"/>
      <c r="C36" s="20"/>
      <c r="D36" s="20"/>
      <c r="E36" s="23"/>
      <c r="F36" s="20"/>
      <c r="G36" s="20"/>
      <c r="H36" s="20"/>
      <c r="I36" s="24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5" customHeight="1">
      <c r="A37" s="20"/>
      <c r="B37" s="20"/>
      <c r="C37" s="20"/>
      <c r="D37" s="20"/>
      <c r="E37" s="23"/>
      <c r="F37" s="20"/>
      <c r="G37" s="20"/>
      <c r="H37" s="20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>
      <c r="A38" s="20"/>
      <c r="B38" s="20"/>
      <c r="C38" s="20"/>
      <c r="D38" s="20"/>
      <c r="E38" s="23"/>
      <c r="F38" s="20"/>
      <c r="G38" s="20"/>
      <c r="H38" s="20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>
      <c r="A39" s="20"/>
      <c r="B39" s="20"/>
      <c r="C39" s="20"/>
      <c r="D39" s="20"/>
      <c r="E39" s="23"/>
      <c r="F39" s="20"/>
      <c r="G39" s="20"/>
      <c r="H39" s="20"/>
    </row>
    <row r="40" spans="1:19">
      <c r="A40" s="20"/>
      <c r="B40" s="20"/>
      <c r="C40" s="20"/>
      <c r="D40" s="20"/>
      <c r="E40" s="23"/>
      <c r="F40" s="20"/>
      <c r="G40" s="20"/>
      <c r="H40" s="20"/>
    </row>
    <row r="41" spans="1:19">
      <c r="A41" s="20"/>
      <c r="B41" s="20"/>
      <c r="C41" s="20"/>
      <c r="D41" s="20"/>
      <c r="E41" s="23"/>
      <c r="F41" s="20"/>
      <c r="G41" s="20"/>
      <c r="H41" s="20"/>
    </row>
    <row r="42" spans="1:19">
      <c r="A42" s="20"/>
      <c r="B42" s="20"/>
      <c r="C42" s="23"/>
      <c r="D42" s="23"/>
      <c r="E42" s="23"/>
      <c r="F42" s="23"/>
      <c r="G42" s="23"/>
      <c r="H42" s="20"/>
    </row>
    <row r="43" spans="1:19">
      <c r="A43" s="20"/>
      <c r="B43" s="20"/>
      <c r="C43" s="20"/>
      <c r="D43" s="20"/>
      <c r="E43" s="23"/>
      <c r="F43" s="20"/>
      <c r="G43" s="20"/>
      <c r="H43" s="20"/>
    </row>
    <row r="44" spans="1:19">
      <c r="A44" s="24"/>
      <c r="B44" s="24"/>
      <c r="C44" s="24"/>
      <c r="D44" s="24"/>
      <c r="E44" s="10"/>
      <c r="F44" s="24"/>
      <c r="G44" s="24"/>
      <c r="H44" s="24"/>
    </row>
    <row r="46" spans="1:19">
      <c r="C46" s="31" t="s">
        <v>19</v>
      </c>
      <c r="D46" s="31" t="s">
        <v>13</v>
      </c>
      <c r="E46" s="31" t="s">
        <v>14</v>
      </c>
      <c r="F46" s="31" t="s">
        <v>15</v>
      </c>
      <c r="G46" s="31" t="s">
        <v>20</v>
      </c>
      <c r="H46" s="83"/>
      <c r="I46" s="83"/>
    </row>
    <row r="47" spans="1:19">
      <c r="A47" s="84" t="s">
        <v>10</v>
      </c>
      <c r="B47" s="85"/>
      <c r="C47" s="42">
        <v>7967</v>
      </c>
      <c r="D47" s="42">
        <v>7807</v>
      </c>
      <c r="E47" s="42">
        <v>7855</v>
      </c>
      <c r="F47" s="43">
        <v>8123</v>
      </c>
      <c r="G47" s="43">
        <v>8318</v>
      </c>
      <c r="H47" s="83" t="s">
        <v>35</v>
      </c>
      <c r="I47" s="83"/>
    </row>
    <row r="48" spans="1:19">
      <c r="A48" s="84" t="s">
        <v>29</v>
      </c>
      <c r="B48" s="85"/>
      <c r="C48" s="42">
        <v>32722</v>
      </c>
      <c r="D48" s="42">
        <v>32791</v>
      </c>
      <c r="E48" s="42">
        <v>33000</v>
      </c>
      <c r="F48" s="43">
        <v>33413</v>
      </c>
      <c r="G48" s="43">
        <v>32909</v>
      </c>
      <c r="H48" s="83" t="s">
        <v>68</v>
      </c>
      <c r="I48" s="83"/>
    </row>
    <row r="49" spans="1:9">
      <c r="A49" s="84" t="s">
        <v>54</v>
      </c>
      <c r="B49" s="85"/>
      <c r="C49" s="42">
        <v>18473</v>
      </c>
      <c r="D49" s="42">
        <v>18243</v>
      </c>
      <c r="E49" s="42">
        <v>18125</v>
      </c>
      <c r="F49" s="43">
        <v>18203</v>
      </c>
      <c r="G49" s="43">
        <v>17875</v>
      </c>
      <c r="H49" s="33" t="s">
        <v>56</v>
      </c>
      <c r="I49" s="33"/>
    </row>
    <row r="50" spans="1:9">
      <c r="A50" s="99" t="s">
        <v>55</v>
      </c>
      <c r="B50" s="99"/>
      <c r="C50" s="64">
        <v>35622</v>
      </c>
      <c r="D50" s="64">
        <v>36370</v>
      </c>
      <c r="E50" s="64">
        <v>37187</v>
      </c>
      <c r="F50" s="65">
        <v>38025</v>
      </c>
      <c r="G50" s="65">
        <v>37584</v>
      </c>
      <c r="H50" s="33" t="s">
        <v>40</v>
      </c>
      <c r="I50" s="33"/>
    </row>
    <row r="51" spans="1:9" ht="14.25" thickBot="1">
      <c r="A51" s="86" t="s">
        <v>59</v>
      </c>
      <c r="B51" s="87"/>
      <c r="C51" s="58">
        <f t="shared" ref="C51:F51" si="0">C50*0.4</f>
        <v>14248.800000000001</v>
      </c>
      <c r="D51" s="58">
        <f t="shared" si="0"/>
        <v>14548</v>
      </c>
      <c r="E51" s="58">
        <f t="shared" si="0"/>
        <v>14874.800000000001</v>
      </c>
      <c r="F51" s="58">
        <f t="shared" si="0"/>
        <v>15210</v>
      </c>
      <c r="G51" s="58">
        <f>G50*0.4</f>
        <v>15033.6</v>
      </c>
      <c r="H51" s="33" t="s">
        <v>58</v>
      </c>
      <c r="I51" s="33"/>
    </row>
    <row r="52" spans="1:9" ht="14.25" thickBot="1">
      <c r="A52" s="88" t="s">
        <v>2</v>
      </c>
      <c r="B52" s="89"/>
      <c r="C52" s="51">
        <f>C47/C48*100</f>
        <v>24.347533769329502</v>
      </c>
      <c r="D52" s="51">
        <f>D47/D48*100</f>
        <v>23.808362050562653</v>
      </c>
      <c r="E52" s="52">
        <f>E47/E48*100</f>
        <v>23.803030303030305</v>
      </c>
      <c r="F52" s="51">
        <f>F47/F48*100</f>
        <v>24.310896956274505</v>
      </c>
      <c r="G52" s="53">
        <f>G47/G48*100</f>
        <v>25.275760430277433</v>
      </c>
      <c r="H52" s="90"/>
      <c r="I52" s="83"/>
    </row>
    <row r="53" spans="1:9">
      <c r="A53" s="91" t="s">
        <v>65</v>
      </c>
      <c r="B53" s="91"/>
      <c r="C53" s="48">
        <v>42.13</v>
      </c>
      <c r="D53" s="48">
        <v>51.03</v>
      </c>
      <c r="E53" s="49">
        <v>50.9</v>
      </c>
      <c r="F53" s="48">
        <v>50.82</v>
      </c>
      <c r="G53" s="48">
        <v>52.19</v>
      </c>
    </row>
    <row r="54" spans="1:9">
      <c r="C54" s="38"/>
      <c r="D54" s="38"/>
      <c r="E54" s="39"/>
      <c r="F54" s="38"/>
      <c r="G54" s="38"/>
    </row>
  </sheetData>
  <mergeCells count="14">
    <mergeCell ref="A48:B48"/>
    <mergeCell ref="H48:I48"/>
    <mergeCell ref="A52:B52"/>
    <mergeCell ref="H52:I52"/>
    <mergeCell ref="A53:B53"/>
    <mergeCell ref="A49:B49"/>
    <mergeCell ref="A50:B50"/>
    <mergeCell ref="A51:B51"/>
    <mergeCell ref="A2:A3"/>
    <mergeCell ref="B2:C3"/>
    <mergeCell ref="D2:H3"/>
    <mergeCell ref="H46:I46"/>
    <mergeCell ref="A47:B47"/>
    <mergeCell ref="H47:I47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&amp;R&amp;F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54"/>
  <sheetViews>
    <sheetView showGridLines="0" showRowColHeaders="0" view="pageBreakPreview" zoomScaleNormal="100" zoomScaleSheetLayoutView="100" workbookViewId="0">
      <selection activeCell="F47" sqref="F47"/>
    </sheetView>
  </sheetViews>
  <sheetFormatPr defaultRowHeight="13.5"/>
  <cols>
    <col min="1" max="2" width="9" style="1"/>
    <col min="3" max="4" width="9" style="1" customWidth="1"/>
    <col min="5" max="5" width="9" style="12" customWidth="1"/>
    <col min="6" max="6" width="9" style="1" customWidth="1"/>
    <col min="7" max="8" width="9" style="1"/>
    <col min="9" max="9" width="6.25" style="1" customWidth="1"/>
    <col min="10" max="16384" width="9" style="1"/>
  </cols>
  <sheetData>
    <row r="1" spans="1:19" ht="3.75" customHeight="1" thickBot="1">
      <c r="B1" s="6"/>
      <c r="C1" s="5"/>
      <c r="D1" s="6"/>
      <c r="E1" s="7"/>
      <c r="F1" s="14"/>
      <c r="G1" s="14"/>
      <c r="I1" s="12"/>
      <c r="J1" s="12"/>
      <c r="K1" s="12"/>
      <c r="L1" s="12"/>
      <c r="M1" s="12"/>
    </row>
    <row r="2" spans="1:19" ht="15" customHeight="1">
      <c r="A2" s="71" t="s">
        <v>27</v>
      </c>
      <c r="B2" s="73" t="s">
        <v>3</v>
      </c>
      <c r="C2" s="74"/>
      <c r="D2" s="77" t="s">
        <v>28</v>
      </c>
      <c r="E2" s="78"/>
      <c r="F2" s="78"/>
      <c r="G2" s="78"/>
      <c r="H2" s="79"/>
      <c r="J2" s="11"/>
      <c r="K2" s="11"/>
    </row>
    <row r="3" spans="1:19" ht="15" customHeight="1" thickBot="1">
      <c r="A3" s="72"/>
      <c r="B3" s="75"/>
      <c r="C3" s="76"/>
      <c r="D3" s="80"/>
      <c r="E3" s="81"/>
      <c r="F3" s="81"/>
      <c r="G3" s="81"/>
      <c r="H3" s="82"/>
      <c r="J3" s="11"/>
      <c r="K3" s="11"/>
    </row>
    <row r="4" spans="1:19" ht="3.75" customHeight="1">
      <c r="B4" s="6"/>
      <c r="C4" s="5"/>
      <c r="D4" s="6"/>
      <c r="E4" s="7"/>
      <c r="F4" s="14"/>
      <c r="G4" s="14"/>
      <c r="H4" s="12"/>
      <c r="I4" s="12"/>
      <c r="J4" s="12"/>
      <c r="K4" s="12"/>
      <c r="L4" s="12"/>
    </row>
    <row r="5" spans="1:19" ht="3.75" customHeight="1">
      <c r="B5" s="4"/>
      <c r="C5" s="5"/>
      <c r="D5" s="4"/>
      <c r="E5" s="4"/>
      <c r="F5" s="14"/>
      <c r="G5" s="14"/>
      <c r="H5" s="12"/>
      <c r="I5" s="12"/>
      <c r="J5" s="12"/>
      <c r="K5" s="12"/>
      <c r="L5" s="12"/>
    </row>
    <row r="6" spans="1:19" ht="15" customHeight="1">
      <c r="B6" s="2"/>
      <c r="C6" s="3"/>
      <c r="D6" s="3"/>
      <c r="E6" s="8"/>
      <c r="F6" s="14"/>
      <c r="G6" s="14"/>
      <c r="H6" s="12"/>
      <c r="I6" s="12"/>
      <c r="J6" s="12"/>
      <c r="K6" s="12"/>
      <c r="L6" s="12"/>
    </row>
    <row r="7" spans="1:19" ht="15" customHeight="1">
      <c r="A7" s="16"/>
      <c r="B7" s="17"/>
      <c r="C7" s="17"/>
      <c r="D7" s="17"/>
      <c r="E7" s="17"/>
      <c r="F7" s="17"/>
      <c r="G7" s="18"/>
      <c r="H7" s="19"/>
      <c r="I7" s="28"/>
      <c r="J7" s="12"/>
      <c r="K7" s="12"/>
      <c r="L7" s="12"/>
    </row>
    <row r="8" spans="1:19" ht="15" customHeight="1">
      <c r="A8" s="16"/>
      <c r="B8" s="17"/>
      <c r="C8" s="17"/>
      <c r="D8" s="17"/>
      <c r="E8" s="17"/>
      <c r="F8" s="17"/>
      <c r="G8" s="18"/>
      <c r="H8" s="19"/>
      <c r="I8" s="28"/>
      <c r="J8" s="12"/>
      <c r="K8" s="12"/>
      <c r="L8" s="12"/>
    </row>
    <row r="9" spans="1:19" ht="15" customHeight="1">
      <c r="A9" s="16"/>
      <c r="B9" s="17"/>
      <c r="C9" s="17"/>
      <c r="D9" s="17"/>
      <c r="E9" s="17"/>
      <c r="F9" s="17"/>
      <c r="G9" s="18"/>
      <c r="H9" s="19"/>
      <c r="I9" s="28"/>
      <c r="J9" s="12"/>
      <c r="K9" s="12"/>
      <c r="L9" s="12"/>
    </row>
    <row r="10" spans="1:19" ht="15" customHeight="1">
      <c r="A10" s="16"/>
      <c r="B10" s="17"/>
      <c r="C10" s="17"/>
      <c r="D10" s="17"/>
      <c r="E10" s="17"/>
      <c r="F10" s="17"/>
      <c r="G10" s="18"/>
      <c r="H10" s="19"/>
      <c r="I10" s="28"/>
      <c r="J10" s="10"/>
      <c r="K10" s="10"/>
      <c r="L10" s="10"/>
      <c r="M10" s="24"/>
      <c r="N10" s="24"/>
      <c r="O10" s="24"/>
      <c r="P10" s="24"/>
      <c r="Q10" s="24"/>
    </row>
    <row r="11" spans="1:19" ht="15" customHeight="1">
      <c r="A11" s="16"/>
      <c r="B11" s="17"/>
      <c r="C11" s="17"/>
      <c r="D11" s="17"/>
      <c r="E11" s="17"/>
      <c r="F11" s="17"/>
      <c r="G11" s="18"/>
      <c r="H11" s="19"/>
      <c r="I11" s="28"/>
      <c r="J11" s="10"/>
      <c r="K11" s="10"/>
      <c r="L11" s="10"/>
      <c r="M11" s="24"/>
      <c r="N11" s="24"/>
      <c r="O11" s="24"/>
      <c r="P11" s="24"/>
      <c r="Q11" s="24"/>
    </row>
    <row r="12" spans="1:19" ht="15" customHeight="1">
      <c r="A12" s="16"/>
      <c r="B12" s="17"/>
      <c r="C12" s="17"/>
      <c r="D12" s="17"/>
      <c r="E12" s="17"/>
      <c r="F12" s="17"/>
      <c r="G12" s="18"/>
      <c r="H12" s="19"/>
      <c r="I12" s="28"/>
      <c r="J12" s="10"/>
      <c r="K12" s="10"/>
      <c r="L12" s="10"/>
      <c r="M12" s="24"/>
      <c r="N12" s="24"/>
      <c r="O12" s="24"/>
      <c r="P12" s="24"/>
      <c r="Q12" s="24"/>
      <c r="R12" s="24"/>
      <c r="S12" s="24"/>
    </row>
    <row r="13" spans="1:19" ht="15" customHeight="1">
      <c r="A13" s="16"/>
      <c r="B13" s="17"/>
      <c r="C13" s="17"/>
      <c r="D13" s="17"/>
      <c r="E13" s="17"/>
      <c r="F13" s="17"/>
      <c r="G13" s="18"/>
      <c r="H13" s="19"/>
      <c r="I13" s="28"/>
      <c r="J13" s="10"/>
      <c r="K13" s="10"/>
      <c r="L13" s="10"/>
      <c r="M13" s="24"/>
      <c r="N13" s="24"/>
      <c r="O13" s="24"/>
      <c r="P13" s="24"/>
      <c r="Q13" s="24"/>
      <c r="R13" s="24"/>
      <c r="S13" s="24"/>
    </row>
    <row r="14" spans="1:19" ht="15" customHeight="1">
      <c r="A14" s="16"/>
      <c r="B14" s="17"/>
      <c r="C14" s="17"/>
      <c r="D14" s="17"/>
      <c r="E14" s="17"/>
      <c r="F14" s="17"/>
      <c r="G14" s="18"/>
      <c r="H14" s="19"/>
      <c r="I14" s="28"/>
      <c r="J14" s="26"/>
      <c r="K14" s="26"/>
      <c r="L14" s="26"/>
      <c r="M14" s="27"/>
      <c r="N14" s="27"/>
      <c r="O14" s="27"/>
      <c r="P14" s="27"/>
      <c r="Q14" s="27"/>
      <c r="R14" s="27"/>
      <c r="S14" s="27"/>
    </row>
    <row r="15" spans="1:19" ht="15" customHeight="1">
      <c r="A15" s="16"/>
      <c r="B15" s="17"/>
      <c r="C15" s="17"/>
      <c r="D15" s="17"/>
      <c r="E15" s="17"/>
      <c r="F15" s="17"/>
      <c r="G15" s="18"/>
      <c r="H15" s="19"/>
      <c r="I15" s="28"/>
      <c r="J15" s="26"/>
      <c r="K15" s="26"/>
      <c r="L15" s="26"/>
      <c r="M15" s="27"/>
      <c r="N15" s="27"/>
      <c r="O15" s="27"/>
      <c r="P15" s="27"/>
      <c r="Q15" s="27"/>
      <c r="R15" s="27"/>
      <c r="S15" s="27"/>
    </row>
    <row r="16" spans="1:19" ht="15" customHeight="1">
      <c r="A16" s="16"/>
      <c r="B16" s="17"/>
      <c r="C16" s="17"/>
      <c r="D16" s="17"/>
      <c r="E16" s="17"/>
      <c r="F16" s="17"/>
      <c r="G16" s="18"/>
      <c r="H16" s="19"/>
      <c r="I16" s="28"/>
      <c r="J16" s="26"/>
      <c r="K16" s="26"/>
      <c r="L16" s="26"/>
      <c r="M16" s="27"/>
      <c r="N16" s="27"/>
      <c r="O16" s="27"/>
      <c r="P16" s="27"/>
      <c r="Q16" s="27"/>
      <c r="R16" s="27"/>
      <c r="S16" s="27"/>
    </row>
    <row r="17" spans="1:19" ht="15" customHeight="1">
      <c r="A17" s="16"/>
      <c r="B17" s="17"/>
      <c r="C17" s="19"/>
      <c r="D17" s="19"/>
      <c r="E17" s="19"/>
      <c r="F17" s="19"/>
      <c r="G17" s="19"/>
      <c r="H17" s="19"/>
      <c r="I17" s="28"/>
      <c r="J17" s="26"/>
      <c r="K17" s="26"/>
      <c r="L17" s="26"/>
      <c r="M17" s="27"/>
      <c r="N17" s="27"/>
      <c r="O17" s="27"/>
      <c r="P17" s="27"/>
      <c r="Q17" s="27"/>
      <c r="R17" s="27"/>
      <c r="S17" s="27"/>
    </row>
    <row r="18" spans="1:19" ht="15" customHeight="1">
      <c r="A18" s="16"/>
      <c r="B18" s="17"/>
      <c r="C18" s="17"/>
      <c r="D18" s="17"/>
      <c r="E18" s="17"/>
      <c r="F18" s="17"/>
      <c r="G18" s="18"/>
      <c r="H18" s="19"/>
      <c r="I18" s="28"/>
      <c r="J18" s="26"/>
      <c r="K18" s="26"/>
      <c r="L18" s="26"/>
      <c r="M18" s="27"/>
      <c r="N18" s="27"/>
      <c r="O18" s="27"/>
      <c r="P18" s="27"/>
      <c r="Q18" s="27"/>
      <c r="R18" s="27"/>
      <c r="S18" s="27"/>
    </row>
    <row r="19" spans="1:19" ht="15" customHeight="1">
      <c r="A19" s="16"/>
      <c r="B19" s="17"/>
      <c r="C19" s="17"/>
      <c r="D19" s="17"/>
      <c r="E19" s="17"/>
      <c r="F19" s="17"/>
      <c r="G19" s="18"/>
      <c r="H19" s="19"/>
      <c r="I19" s="28"/>
      <c r="J19" s="26"/>
      <c r="K19" s="26"/>
      <c r="L19" s="26"/>
      <c r="M19" s="27"/>
      <c r="N19" s="27"/>
      <c r="O19" s="27"/>
      <c r="P19" s="27"/>
      <c r="Q19" s="27"/>
      <c r="R19" s="27"/>
      <c r="S19" s="27"/>
    </row>
    <row r="20" spans="1:19" ht="15" customHeight="1">
      <c r="A20" s="16"/>
      <c r="B20" s="17"/>
      <c r="C20" s="17"/>
      <c r="D20" s="17"/>
      <c r="E20" s="17"/>
      <c r="F20" s="17"/>
      <c r="G20" s="18"/>
      <c r="H20" s="19"/>
      <c r="I20" s="28"/>
      <c r="J20" s="26"/>
      <c r="K20" s="26"/>
      <c r="L20" s="26"/>
      <c r="M20" s="27"/>
      <c r="N20" s="27"/>
      <c r="O20" s="27"/>
      <c r="P20" s="27"/>
      <c r="Q20" s="27"/>
      <c r="R20" s="27"/>
      <c r="S20" s="27"/>
    </row>
    <row r="21" spans="1:19" ht="15" customHeight="1">
      <c r="A21" s="16"/>
      <c r="B21" s="17"/>
      <c r="C21" s="17"/>
      <c r="D21" s="17"/>
      <c r="E21" s="17"/>
      <c r="F21" s="17"/>
      <c r="G21" s="18"/>
      <c r="H21" s="19"/>
      <c r="I21" s="28"/>
      <c r="J21" s="26"/>
      <c r="K21" s="26"/>
      <c r="L21" s="26"/>
      <c r="M21" s="27"/>
      <c r="N21" s="27"/>
      <c r="O21" s="27"/>
      <c r="P21" s="27"/>
      <c r="Q21" s="27"/>
      <c r="R21" s="27"/>
      <c r="S21" s="27"/>
    </row>
    <row r="22" spans="1:19" ht="15" customHeight="1">
      <c r="A22" s="35"/>
      <c r="B22" s="36"/>
      <c r="C22" s="36"/>
      <c r="D22" s="36"/>
      <c r="E22" s="36"/>
      <c r="F22" s="36"/>
      <c r="G22" s="37"/>
      <c r="H22" s="34"/>
      <c r="J22" s="26"/>
      <c r="K22" s="26"/>
      <c r="L22" s="26"/>
      <c r="M22" s="27"/>
      <c r="N22" s="27"/>
      <c r="O22" s="27"/>
      <c r="P22" s="27"/>
      <c r="Q22" s="27"/>
      <c r="R22" s="27"/>
      <c r="S22" s="27"/>
    </row>
    <row r="23" spans="1:19" ht="15" customHeight="1">
      <c r="A23" s="35"/>
      <c r="B23" s="36"/>
      <c r="C23" s="36"/>
      <c r="D23" s="36"/>
      <c r="E23" s="36"/>
      <c r="F23" s="36"/>
      <c r="G23" s="37"/>
      <c r="H23" s="34"/>
      <c r="I23" s="10"/>
      <c r="J23" s="26"/>
      <c r="K23" s="26"/>
      <c r="L23" s="26"/>
      <c r="M23" s="27"/>
      <c r="N23" s="27"/>
      <c r="O23" s="27"/>
      <c r="P23" s="27"/>
      <c r="Q23" s="27"/>
      <c r="R23" s="27"/>
      <c r="S23" s="27"/>
    </row>
    <row r="24" spans="1:19" ht="15" customHeight="1">
      <c r="A24" s="35"/>
      <c r="B24" s="36"/>
      <c r="C24" s="36"/>
      <c r="D24" s="36"/>
      <c r="E24" s="36"/>
      <c r="F24" s="36"/>
      <c r="G24" s="37"/>
      <c r="H24" s="34"/>
      <c r="I24" s="10"/>
      <c r="J24" s="26"/>
      <c r="K24" s="26"/>
      <c r="L24" s="26"/>
      <c r="M24" s="27"/>
      <c r="N24" s="27"/>
      <c r="O24" s="27"/>
      <c r="P24" s="27"/>
      <c r="Q24" s="27"/>
      <c r="R24" s="27"/>
      <c r="S24" s="27"/>
    </row>
    <row r="25" spans="1:19" ht="15" customHeight="1">
      <c r="A25" s="24"/>
      <c r="B25" s="15"/>
      <c r="C25" s="15"/>
      <c r="D25" s="15"/>
      <c r="E25" s="15"/>
      <c r="F25" s="15"/>
      <c r="G25" s="25"/>
      <c r="H25" s="10"/>
      <c r="I25" s="29" t="s">
        <v>18</v>
      </c>
      <c r="J25" s="26"/>
      <c r="K25" s="26"/>
      <c r="L25" s="26"/>
      <c r="M25" s="27"/>
      <c r="N25" s="27"/>
      <c r="O25" s="27"/>
      <c r="P25" s="27"/>
      <c r="Q25" s="27"/>
      <c r="R25" s="27"/>
      <c r="S25" s="27"/>
    </row>
    <row r="26" spans="1:19" ht="15" customHeight="1">
      <c r="A26" s="20"/>
      <c r="B26" s="21"/>
      <c r="C26" s="21"/>
      <c r="D26" s="21"/>
      <c r="E26" s="21"/>
      <c r="F26" s="21"/>
      <c r="G26" s="22"/>
      <c r="H26" s="23"/>
      <c r="I26" s="10"/>
      <c r="J26" s="26"/>
      <c r="K26" s="26"/>
      <c r="L26" s="26"/>
      <c r="M26" s="27"/>
      <c r="N26" s="27"/>
      <c r="O26" s="27"/>
      <c r="P26" s="27"/>
      <c r="Q26" s="27"/>
      <c r="R26" s="27"/>
      <c r="S26" s="27"/>
    </row>
    <row r="27" spans="1:19" ht="15" customHeight="1">
      <c r="A27" s="20"/>
      <c r="B27" s="21"/>
      <c r="C27" s="21"/>
      <c r="D27" s="21"/>
      <c r="E27" s="21"/>
      <c r="F27" s="21"/>
      <c r="G27" s="22"/>
      <c r="H27" s="23"/>
      <c r="I27" s="10"/>
      <c r="J27" s="26"/>
      <c r="K27" s="26"/>
      <c r="L27" s="26"/>
      <c r="M27" s="27"/>
      <c r="N27" s="27"/>
      <c r="O27" s="27"/>
      <c r="P27" s="27"/>
      <c r="Q27" s="27"/>
      <c r="R27" s="27"/>
      <c r="S27" s="27"/>
    </row>
    <row r="28" spans="1:19" ht="15" customHeight="1">
      <c r="A28" s="20"/>
      <c r="B28" s="21"/>
      <c r="C28" s="21"/>
      <c r="D28" s="21"/>
      <c r="E28" s="21"/>
      <c r="F28" s="21"/>
      <c r="G28" s="22"/>
      <c r="H28" s="23"/>
      <c r="I28" s="10"/>
      <c r="J28" s="26"/>
      <c r="K28" s="26"/>
      <c r="L28" s="26"/>
      <c r="M28" s="27"/>
      <c r="N28" s="27"/>
      <c r="O28" s="27"/>
      <c r="P28" s="27"/>
      <c r="Q28" s="27"/>
      <c r="R28" s="27"/>
      <c r="S28" s="27"/>
    </row>
    <row r="29" spans="1:19" ht="15" customHeight="1">
      <c r="A29" s="20"/>
      <c r="B29" s="21"/>
      <c r="C29" s="21"/>
      <c r="D29" s="21"/>
      <c r="E29" s="21"/>
      <c r="F29" s="21"/>
      <c r="G29" s="22"/>
      <c r="H29" s="23"/>
      <c r="I29" s="10"/>
      <c r="J29" s="26"/>
      <c r="K29" s="26"/>
      <c r="L29" s="26"/>
      <c r="M29" s="27"/>
      <c r="N29" s="27"/>
      <c r="O29" s="27"/>
      <c r="P29" s="27"/>
      <c r="Q29" s="27"/>
      <c r="R29" s="27"/>
      <c r="S29" s="27"/>
    </row>
    <row r="30" spans="1:19" ht="15" customHeight="1">
      <c r="A30" s="20"/>
      <c r="B30" s="21"/>
      <c r="C30" s="21"/>
      <c r="D30" s="21"/>
      <c r="E30" s="21"/>
      <c r="F30" s="21"/>
      <c r="G30" s="20"/>
      <c r="H30" s="20"/>
      <c r="I30" s="24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" customHeight="1">
      <c r="A31" s="20"/>
      <c r="B31" s="21"/>
      <c r="C31" s="21"/>
      <c r="D31" s="21"/>
      <c r="E31" s="21"/>
      <c r="F31" s="21"/>
      <c r="G31" s="20"/>
      <c r="H31" s="20"/>
      <c r="I31" s="24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5" customHeight="1">
      <c r="A32" s="20"/>
      <c r="B32" s="20"/>
      <c r="C32" s="20"/>
      <c r="D32" s="20"/>
      <c r="E32" s="23"/>
      <c r="F32" s="20"/>
      <c r="G32" s="20"/>
      <c r="H32" s="20"/>
      <c r="I32" s="24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5" customHeight="1">
      <c r="A33" s="20"/>
      <c r="B33" s="20"/>
      <c r="C33" s="20"/>
      <c r="D33" s="20"/>
      <c r="E33" s="23"/>
      <c r="F33" s="20"/>
      <c r="G33" s="20"/>
      <c r="H33" s="20"/>
      <c r="I33" s="24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15" customHeight="1">
      <c r="A34" s="20"/>
      <c r="B34" s="20"/>
      <c r="C34" s="20"/>
      <c r="D34" s="20"/>
      <c r="E34" s="23"/>
      <c r="F34" s="20"/>
      <c r="G34" s="20"/>
      <c r="H34" s="20"/>
      <c r="I34" s="24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15" customHeight="1">
      <c r="A35" s="20"/>
      <c r="B35" s="20"/>
      <c r="C35" s="20"/>
      <c r="D35" s="20"/>
      <c r="E35" s="23"/>
      <c r="F35" s="20"/>
      <c r="G35" s="20"/>
      <c r="H35" s="20"/>
      <c r="I35" s="24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15" customHeight="1">
      <c r="A36" s="20"/>
      <c r="B36" s="20"/>
      <c r="C36" s="20"/>
      <c r="D36" s="20"/>
      <c r="E36" s="23"/>
      <c r="F36" s="20"/>
      <c r="G36" s="20"/>
      <c r="H36" s="20"/>
      <c r="I36" s="24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5" customHeight="1">
      <c r="A37" s="20"/>
      <c r="B37" s="20"/>
      <c r="C37" s="20"/>
      <c r="D37" s="20"/>
      <c r="E37" s="23"/>
      <c r="F37" s="20"/>
      <c r="G37" s="20"/>
      <c r="H37" s="20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>
      <c r="A38" s="20"/>
      <c r="B38" s="20"/>
      <c r="C38" s="20"/>
      <c r="D38" s="20"/>
      <c r="E38" s="23"/>
      <c r="F38" s="20"/>
      <c r="G38" s="20"/>
      <c r="H38" s="20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>
      <c r="A39" s="20"/>
      <c r="B39" s="20"/>
      <c r="C39" s="20"/>
      <c r="D39" s="20"/>
      <c r="E39" s="23"/>
      <c r="F39" s="20"/>
      <c r="G39" s="20"/>
      <c r="H39" s="20"/>
    </row>
    <row r="40" spans="1:19">
      <c r="A40" s="20"/>
      <c r="B40" s="20"/>
      <c r="C40" s="20"/>
      <c r="D40" s="20"/>
      <c r="E40" s="23"/>
      <c r="F40" s="20"/>
      <c r="G40" s="20"/>
      <c r="H40" s="20"/>
    </row>
    <row r="41" spans="1:19">
      <c r="A41" s="20"/>
      <c r="B41" s="20"/>
      <c r="C41" s="20"/>
      <c r="D41" s="20"/>
      <c r="E41" s="23"/>
      <c r="F41" s="20"/>
      <c r="G41" s="20"/>
      <c r="H41" s="20"/>
    </row>
    <row r="42" spans="1:19">
      <c r="A42" s="20"/>
      <c r="B42" s="20"/>
      <c r="C42" s="23"/>
      <c r="D42" s="23"/>
      <c r="E42" s="23"/>
      <c r="F42" s="23"/>
      <c r="G42" s="23"/>
      <c r="H42" s="20"/>
    </row>
    <row r="43" spans="1:19">
      <c r="A43" s="20"/>
      <c r="B43" s="20"/>
      <c r="C43" s="20"/>
      <c r="D43" s="20"/>
      <c r="E43" s="23"/>
      <c r="F43" s="20"/>
      <c r="G43" s="20"/>
      <c r="H43" s="20"/>
    </row>
    <row r="44" spans="1:19">
      <c r="A44" s="24"/>
      <c r="B44" s="24"/>
      <c r="C44" s="24"/>
      <c r="D44" s="24"/>
      <c r="E44" s="10"/>
      <c r="F44" s="24"/>
      <c r="G44" s="24"/>
      <c r="H44" s="24"/>
    </row>
    <row r="46" spans="1:19">
      <c r="C46" s="31" t="s">
        <v>19</v>
      </c>
      <c r="D46" s="31" t="s">
        <v>13</v>
      </c>
      <c r="E46" s="31" t="s">
        <v>14</v>
      </c>
      <c r="F46" s="31" t="s">
        <v>15</v>
      </c>
      <c r="G46" s="31" t="s">
        <v>20</v>
      </c>
      <c r="H46" s="83"/>
      <c r="I46" s="83"/>
    </row>
    <row r="47" spans="1:19">
      <c r="A47" s="84" t="s">
        <v>29</v>
      </c>
      <c r="B47" s="85"/>
      <c r="C47" s="43">
        <f>C48+C50</f>
        <v>32721.800000000003</v>
      </c>
      <c r="D47" s="43">
        <f>D48+D50</f>
        <v>32791</v>
      </c>
      <c r="E47" s="43">
        <f>E48+E50</f>
        <v>32999.800000000003</v>
      </c>
      <c r="F47" s="43">
        <f>F48+F50</f>
        <v>33413</v>
      </c>
      <c r="G47" s="43">
        <f>G48+G50</f>
        <v>32908.6</v>
      </c>
      <c r="H47" s="83" t="s">
        <v>69</v>
      </c>
      <c r="I47" s="83"/>
    </row>
    <row r="48" spans="1:19">
      <c r="A48" s="84" t="s">
        <v>54</v>
      </c>
      <c r="B48" s="85"/>
      <c r="C48" s="42">
        <v>18473</v>
      </c>
      <c r="D48" s="42">
        <v>18243</v>
      </c>
      <c r="E48" s="42">
        <v>18125</v>
      </c>
      <c r="F48" s="43">
        <v>18203</v>
      </c>
      <c r="G48" s="43">
        <v>17875</v>
      </c>
      <c r="H48" s="11" t="s">
        <v>56</v>
      </c>
      <c r="I48" s="11"/>
    </row>
    <row r="49" spans="1:9">
      <c r="A49" s="99" t="s">
        <v>55</v>
      </c>
      <c r="B49" s="99"/>
      <c r="C49" s="64">
        <v>35622</v>
      </c>
      <c r="D49" s="64">
        <v>36370</v>
      </c>
      <c r="E49" s="64">
        <v>37187</v>
      </c>
      <c r="F49" s="65">
        <v>38025</v>
      </c>
      <c r="G49" s="65">
        <v>37584</v>
      </c>
      <c r="H49" s="11" t="s">
        <v>57</v>
      </c>
      <c r="I49" s="11"/>
    </row>
    <row r="50" spans="1:9">
      <c r="A50" s="86" t="s">
        <v>59</v>
      </c>
      <c r="B50" s="87"/>
      <c r="C50" s="58">
        <f t="shared" ref="C50:F50" si="0">C49*0.4</f>
        <v>14248.800000000001</v>
      </c>
      <c r="D50" s="58">
        <f t="shared" si="0"/>
        <v>14548</v>
      </c>
      <c r="E50" s="58">
        <f t="shared" si="0"/>
        <v>14874.800000000001</v>
      </c>
      <c r="F50" s="58">
        <f t="shared" si="0"/>
        <v>15210</v>
      </c>
      <c r="G50" s="58">
        <f>G49*0.4</f>
        <v>15033.6</v>
      </c>
      <c r="H50" s="11" t="s">
        <v>58</v>
      </c>
      <c r="I50" s="11"/>
    </row>
    <row r="51" spans="1:9" ht="14.25" thickBot="1">
      <c r="A51" s="84" t="s">
        <v>11</v>
      </c>
      <c r="B51" s="85"/>
      <c r="C51" s="42">
        <v>48862</v>
      </c>
      <c r="D51" s="42">
        <v>47706</v>
      </c>
      <c r="E51" s="42">
        <v>48437</v>
      </c>
      <c r="F51" s="43">
        <v>47554</v>
      </c>
      <c r="G51" s="43">
        <v>48106</v>
      </c>
      <c r="H51" s="83" t="s">
        <v>30</v>
      </c>
      <c r="I51" s="83"/>
    </row>
    <row r="52" spans="1:9" ht="14.25" thickBot="1">
      <c r="A52" s="88" t="s">
        <v>3</v>
      </c>
      <c r="B52" s="89"/>
      <c r="C52" s="44">
        <f>C47/C51*1000</f>
        <v>669.67786828210058</v>
      </c>
      <c r="D52" s="44">
        <f>D47/D51*1000</f>
        <v>687.35588814824132</v>
      </c>
      <c r="E52" s="45">
        <f>E47/E51*1000+0.01</f>
        <v>681.30322625265819</v>
      </c>
      <c r="F52" s="44">
        <f>F47/F51*1000</f>
        <v>702.63279639988218</v>
      </c>
      <c r="G52" s="46">
        <f>G47/G51*1000</f>
        <v>684.08514530412003</v>
      </c>
      <c r="H52" s="90"/>
      <c r="I52" s="83"/>
    </row>
    <row r="53" spans="1:9">
      <c r="A53" s="91" t="s">
        <v>65</v>
      </c>
      <c r="B53" s="91"/>
      <c r="C53" s="49">
        <v>348.41</v>
      </c>
      <c r="D53" s="49">
        <v>289.60000000000002</v>
      </c>
      <c r="E53" s="49">
        <v>293.27</v>
      </c>
      <c r="F53" s="49">
        <v>300.52</v>
      </c>
      <c r="G53" s="49">
        <v>296.14</v>
      </c>
    </row>
    <row r="54" spans="1:9">
      <c r="C54" s="38"/>
      <c r="D54" s="38"/>
      <c r="E54" s="39"/>
      <c r="F54" s="38"/>
      <c r="G54" s="38"/>
    </row>
  </sheetData>
  <mergeCells count="14">
    <mergeCell ref="A52:B52"/>
    <mergeCell ref="H52:I52"/>
    <mergeCell ref="A53:B53"/>
    <mergeCell ref="A49:B49"/>
    <mergeCell ref="A50:B50"/>
    <mergeCell ref="A2:A3"/>
    <mergeCell ref="B2:C3"/>
    <mergeCell ref="A51:B51"/>
    <mergeCell ref="D2:H3"/>
    <mergeCell ref="H46:I46"/>
    <mergeCell ref="A47:B47"/>
    <mergeCell ref="H47:I47"/>
    <mergeCell ref="A48:B48"/>
    <mergeCell ref="H51:I51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&amp;R&amp;F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51"/>
  <sheetViews>
    <sheetView showGridLines="0" showRowColHeaders="0" view="pageBreakPreview" zoomScaleNormal="100" zoomScaleSheetLayoutView="100" workbookViewId="0">
      <selection activeCell="A51" sqref="A51"/>
    </sheetView>
  </sheetViews>
  <sheetFormatPr defaultRowHeight="13.5"/>
  <cols>
    <col min="1" max="2" width="9" style="1"/>
    <col min="3" max="4" width="9" style="1" customWidth="1"/>
    <col min="5" max="5" width="9" style="12" customWidth="1"/>
    <col min="6" max="6" width="9" style="1" customWidth="1"/>
    <col min="7" max="8" width="9" style="1"/>
    <col min="9" max="9" width="6.25" style="1" customWidth="1"/>
    <col min="10" max="16384" width="9" style="1"/>
  </cols>
  <sheetData>
    <row r="1" spans="1:19" ht="3.75" customHeight="1" thickBot="1">
      <c r="B1" s="6"/>
      <c r="C1" s="5"/>
      <c r="D1" s="6"/>
      <c r="E1" s="7"/>
      <c r="F1" s="14"/>
      <c r="G1" s="14"/>
      <c r="I1" s="12"/>
      <c r="J1" s="12"/>
      <c r="K1" s="12"/>
      <c r="L1" s="12"/>
      <c r="M1" s="12"/>
    </row>
    <row r="2" spans="1:19" ht="15" customHeight="1">
      <c r="A2" s="71" t="s">
        <v>16</v>
      </c>
      <c r="B2" s="73" t="s">
        <v>4</v>
      </c>
      <c r="C2" s="74"/>
      <c r="D2" s="77" t="s">
        <v>23</v>
      </c>
      <c r="E2" s="78"/>
      <c r="F2" s="78"/>
      <c r="G2" s="78"/>
      <c r="H2" s="79"/>
      <c r="J2" s="11"/>
      <c r="K2" s="11"/>
    </row>
    <row r="3" spans="1:19" ht="15" customHeight="1" thickBot="1">
      <c r="A3" s="72"/>
      <c r="B3" s="75"/>
      <c r="C3" s="76"/>
      <c r="D3" s="80"/>
      <c r="E3" s="81"/>
      <c r="F3" s="81"/>
      <c r="G3" s="81"/>
      <c r="H3" s="82"/>
      <c r="J3" s="11"/>
      <c r="K3" s="11"/>
    </row>
    <row r="4" spans="1:19" ht="3.75" customHeight="1">
      <c r="B4" s="6"/>
      <c r="C4" s="5"/>
      <c r="D4" s="6"/>
      <c r="E4" s="7"/>
      <c r="F4" s="14"/>
      <c r="G4" s="14"/>
      <c r="H4" s="12"/>
      <c r="I4" s="12"/>
      <c r="J4" s="12"/>
      <c r="K4" s="12"/>
      <c r="L4" s="12"/>
    </row>
    <row r="5" spans="1:19" ht="3.75" customHeight="1">
      <c r="B5" s="4"/>
      <c r="C5" s="5"/>
      <c r="D5" s="4"/>
      <c r="E5" s="4"/>
      <c r="F5" s="14"/>
      <c r="G5" s="14"/>
      <c r="H5" s="12"/>
      <c r="I5" s="12"/>
      <c r="J5" s="12"/>
      <c r="K5" s="12"/>
      <c r="L5" s="12"/>
    </row>
    <row r="6" spans="1:19" ht="15" customHeight="1">
      <c r="B6" s="2"/>
      <c r="C6" s="3"/>
      <c r="D6" s="3"/>
      <c r="E6" s="8"/>
      <c r="F6" s="14"/>
      <c r="G6" s="14"/>
      <c r="H6" s="12"/>
      <c r="I6" s="12"/>
      <c r="J6" s="12"/>
      <c r="K6" s="12"/>
      <c r="L6" s="12"/>
    </row>
    <row r="7" spans="1:19" ht="15" customHeight="1">
      <c r="A7" s="16"/>
      <c r="B7" s="17"/>
      <c r="C7" s="17"/>
      <c r="D7" s="17"/>
      <c r="E7" s="17"/>
      <c r="F7" s="17"/>
      <c r="G7" s="18"/>
      <c r="H7" s="19"/>
      <c r="I7" s="28"/>
      <c r="J7" s="12"/>
      <c r="K7" s="12"/>
      <c r="L7" s="12"/>
    </row>
    <row r="8" spans="1:19" ht="15" customHeight="1">
      <c r="A8" s="16"/>
      <c r="B8" s="17"/>
      <c r="C8" s="17"/>
      <c r="D8" s="17"/>
      <c r="E8" s="17"/>
      <c r="F8" s="17"/>
      <c r="G8" s="18"/>
      <c r="H8" s="19"/>
      <c r="I8" s="28"/>
      <c r="J8" s="12"/>
      <c r="K8" s="12"/>
      <c r="L8" s="12"/>
    </row>
    <row r="9" spans="1:19" ht="15" customHeight="1">
      <c r="A9" s="16"/>
      <c r="B9" s="17"/>
      <c r="C9" s="17"/>
      <c r="D9" s="17"/>
      <c r="E9" s="17"/>
      <c r="F9" s="17"/>
      <c r="G9" s="18"/>
      <c r="H9" s="19"/>
      <c r="I9" s="28"/>
      <c r="J9" s="12"/>
      <c r="K9" s="12"/>
      <c r="L9" s="12"/>
    </row>
    <row r="10" spans="1:19" ht="15" customHeight="1">
      <c r="A10" s="16"/>
      <c r="B10" s="17"/>
      <c r="C10" s="17"/>
      <c r="D10" s="17"/>
      <c r="E10" s="17"/>
      <c r="F10" s="17"/>
      <c r="G10" s="18"/>
      <c r="H10" s="19"/>
      <c r="I10" s="28"/>
      <c r="J10" s="10"/>
      <c r="K10" s="10"/>
      <c r="L10" s="10"/>
      <c r="M10" s="24"/>
      <c r="N10" s="24"/>
      <c r="O10" s="24"/>
      <c r="P10" s="24"/>
      <c r="Q10" s="24"/>
    </row>
    <row r="11" spans="1:19" ht="15" customHeight="1">
      <c r="A11" s="16"/>
      <c r="B11" s="17"/>
      <c r="C11" s="17"/>
      <c r="D11" s="17"/>
      <c r="E11" s="17"/>
      <c r="F11" s="17"/>
      <c r="G11" s="18"/>
      <c r="H11" s="19"/>
      <c r="I11" s="28"/>
      <c r="J11" s="10"/>
      <c r="K11" s="10"/>
      <c r="L11" s="10"/>
      <c r="M11" s="24"/>
      <c r="N11" s="24"/>
      <c r="O11" s="24"/>
      <c r="P11" s="24"/>
      <c r="Q11" s="24"/>
    </row>
    <row r="12" spans="1:19" ht="15" customHeight="1">
      <c r="A12" s="16"/>
      <c r="B12" s="17"/>
      <c r="C12" s="17"/>
      <c r="D12" s="17"/>
      <c r="E12" s="17"/>
      <c r="F12" s="17"/>
      <c r="G12" s="18"/>
      <c r="H12" s="19"/>
      <c r="I12" s="28"/>
      <c r="J12" s="10"/>
      <c r="K12" s="10"/>
      <c r="L12" s="10"/>
      <c r="M12" s="24"/>
      <c r="N12" s="24"/>
      <c r="O12" s="24"/>
      <c r="P12" s="24"/>
      <c r="Q12" s="24"/>
      <c r="R12" s="24"/>
      <c r="S12" s="24"/>
    </row>
    <row r="13" spans="1:19" ht="15" customHeight="1">
      <c r="A13" s="16"/>
      <c r="B13" s="17"/>
      <c r="C13" s="17"/>
      <c r="D13" s="17"/>
      <c r="E13" s="17"/>
      <c r="F13" s="17"/>
      <c r="G13" s="18"/>
      <c r="H13" s="19"/>
      <c r="I13" s="28"/>
      <c r="J13" s="10"/>
      <c r="K13" s="10"/>
      <c r="L13" s="10"/>
      <c r="M13" s="24"/>
      <c r="N13" s="24"/>
      <c r="O13" s="24"/>
      <c r="P13" s="24"/>
      <c r="Q13" s="24"/>
      <c r="R13" s="24"/>
      <c r="S13" s="24"/>
    </row>
    <row r="14" spans="1:19" ht="15" customHeight="1">
      <c r="A14" s="16"/>
      <c r="B14" s="17"/>
      <c r="C14" s="17"/>
      <c r="D14" s="17"/>
      <c r="E14" s="17"/>
      <c r="F14" s="17"/>
      <c r="G14" s="18"/>
      <c r="H14" s="19"/>
      <c r="I14" s="28"/>
      <c r="J14" s="26"/>
      <c r="K14" s="26"/>
      <c r="L14" s="26"/>
      <c r="M14" s="27"/>
      <c r="N14" s="27"/>
      <c r="O14" s="27"/>
      <c r="P14" s="27"/>
      <c r="Q14" s="27"/>
      <c r="R14" s="27"/>
      <c r="S14" s="27"/>
    </row>
    <row r="15" spans="1:19" ht="15" customHeight="1">
      <c r="A15" s="16"/>
      <c r="B15" s="17"/>
      <c r="C15" s="17"/>
      <c r="D15" s="17"/>
      <c r="E15" s="17"/>
      <c r="F15" s="17"/>
      <c r="G15" s="18"/>
      <c r="H15" s="19"/>
      <c r="I15" s="28"/>
      <c r="J15" s="26"/>
      <c r="K15" s="26"/>
      <c r="L15" s="26"/>
      <c r="M15" s="27"/>
      <c r="N15" s="27"/>
      <c r="O15" s="27"/>
      <c r="P15" s="27"/>
      <c r="Q15" s="27"/>
      <c r="R15" s="27"/>
      <c r="S15" s="27"/>
    </row>
    <row r="16" spans="1:19" ht="15" customHeight="1">
      <c r="A16" s="16"/>
      <c r="B16" s="17"/>
      <c r="C16" s="17"/>
      <c r="D16" s="17"/>
      <c r="E16" s="17"/>
      <c r="F16" s="17"/>
      <c r="G16" s="18"/>
      <c r="H16" s="19"/>
      <c r="I16" s="28"/>
      <c r="J16" s="26"/>
      <c r="K16" s="26"/>
      <c r="L16" s="26"/>
      <c r="M16" s="27"/>
      <c r="N16" s="27"/>
      <c r="O16" s="27"/>
      <c r="P16" s="27"/>
      <c r="Q16" s="27"/>
      <c r="R16" s="27"/>
      <c r="S16" s="27"/>
    </row>
    <row r="17" spans="1:19" ht="15" customHeight="1">
      <c r="A17" s="16"/>
      <c r="B17" s="17"/>
      <c r="C17" s="19"/>
      <c r="D17" s="19"/>
      <c r="E17" s="19"/>
      <c r="F17" s="19"/>
      <c r="G17" s="19"/>
      <c r="H17" s="19"/>
      <c r="I17" s="28"/>
      <c r="J17" s="26"/>
      <c r="K17" s="26"/>
      <c r="L17" s="26"/>
      <c r="M17" s="27"/>
      <c r="N17" s="27"/>
      <c r="O17" s="27"/>
      <c r="P17" s="27"/>
      <c r="Q17" s="27"/>
      <c r="R17" s="27"/>
      <c r="S17" s="27"/>
    </row>
    <row r="18" spans="1:19" ht="15" customHeight="1">
      <c r="A18" s="16"/>
      <c r="B18" s="17"/>
      <c r="C18" s="17"/>
      <c r="D18" s="17"/>
      <c r="E18" s="17"/>
      <c r="F18" s="17"/>
      <c r="G18" s="18"/>
      <c r="H18" s="19"/>
      <c r="I18" s="28"/>
      <c r="J18" s="26"/>
      <c r="K18" s="26"/>
      <c r="L18" s="26"/>
      <c r="M18" s="27"/>
      <c r="N18" s="27"/>
      <c r="O18" s="27"/>
      <c r="P18" s="27"/>
      <c r="Q18" s="27"/>
      <c r="R18" s="27"/>
      <c r="S18" s="27"/>
    </row>
    <row r="19" spans="1:19" ht="15" customHeight="1">
      <c r="A19" s="16"/>
      <c r="B19" s="17"/>
      <c r="C19" s="17"/>
      <c r="D19" s="17"/>
      <c r="E19" s="17"/>
      <c r="F19" s="17"/>
      <c r="G19" s="18"/>
      <c r="H19" s="19"/>
      <c r="I19" s="28"/>
      <c r="J19" s="26"/>
      <c r="K19" s="26"/>
      <c r="L19" s="26"/>
      <c r="M19" s="27"/>
      <c r="N19" s="27"/>
      <c r="O19" s="27"/>
      <c r="P19" s="27"/>
      <c r="Q19" s="27"/>
      <c r="R19" s="27"/>
      <c r="S19" s="27"/>
    </row>
    <row r="20" spans="1:19" ht="15" customHeight="1">
      <c r="A20" s="16"/>
      <c r="B20" s="17"/>
      <c r="C20" s="17"/>
      <c r="D20" s="17"/>
      <c r="E20" s="17"/>
      <c r="F20" s="17"/>
      <c r="G20" s="18"/>
      <c r="H20" s="19"/>
      <c r="I20" s="28"/>
      <c r="J20" s="26"/>
      <c r="K20" s="26"/>
      <c r="L20" s="26"/>
      <c r="M20" s="27"/>
      <c r="N20" s="27"/>
      <c r="O20" s="27"/>
      <c r="P20" s="27"/>
      <c r="Q20" s="27"/>
      <c r="R20" s="27"/>
      <c r="S20" s="27"/>
    </row>
    <row r="21" spans="1:19" ht="15" customHeight="1">
      <c r="A21" s="16"/>
      <c r="B21" s="17"/>
      <c r="C21" s="17"/>
      <c r="D21" s="17"/>
      <c r="E21" s="17"/>
      <c r="F21" s="17"/>
      <c r="G21" s="18"/>
      <c r="H21" s="19"/>
      <c r="I21" s="28"/>
      <c r="J21" s="26"/>
      <c r="K21" s="26"/>
      <c r="L21" s="26"/>
      <c r="M21" s="27"/>
      <c r="N21" s="27"/>
      <c r="O21" s="27"/>
      <c r="P21" s="27"/>
      <c r="Q21" s="27"/>
      <c r="R21" s="27"/>
      <c r="S21" s="27"/>
    </row>
    <row r="22" spans="1:19" ht="15" customHeight="1">
      <c r="A22" s="35"/>
      <c r="B22" s="36"/>
      <c r="C22" s="36"/>
      <c r="D22" s="36"/>
      <c r="E22" s="36"/>
      <c r="F22" s="36"/>
      <c r="G22" s="37"/>
      <c r="H22" s="34"/>
      <c r="J22" s="26"/>
      <c r="K22" s="26"/>
      <c r="L22" s="26"/>
      <c r="M22" s="27"/>
      <c r="N22" s="27"/>
      <c r="O22" s="27"/>
      <c r="P22" s="27"/>
      <c r="Q22" s="27"/>
      <c r="R22" s="27"/>
      <c r="S22" s="27"/>
    </row>
    <row r="23" spans="1:19" ht="15" customHeight="1">
      <c r="A23" s="35"/>
      <c r="B23" s="36"/>
      <c r="C23" s="36"/>
      <c r="D23" s="36"/>
      <c r="E23" s="36"/>
      <c r="F23" s="36"/>
      <c r="G23" s="37"/>
      <c r="H23" s="34"/>
      <c r="I23" s="10"/>
      <c r="J23" s="26"/>
      <c r="K23" s="26"/>
      <c r="L23" s="26"/>
      <c r="M23" s="27"/>
      <c r="N23" s="27"/>
      <c r="O23" s="27"/>
      <c r="P23" s="27"/>
      <c r="Q23" s="27"/>
      <c r="R23" s="27"/>
      <c r="S23" s="27"/>
    </row>
    <row r="24" spans="1:19" ht="15" customHeight="1">
      <c r="A24" s="35"/>
      <c r="B24" s="36"/>
      <c r="C24" s="36"/>
      <c r="D24" s="36"/>
      <c r="E24" s="36"/>
      <c r="F24" s="36"/>
      <c r="G24" s="37"/>
      <c r="H24" s="34"/>
      <c r="I24" s="10"/>
      <c r="J24" s="26"/>
      <c r="K24" s="26"/>
      <c r="L24" s="26"/>
      <c r="M24" s="27"/>
      <c r="N24" s="27"/>
      <c r="O24" s="27"/>
      <c r="P24" s="27"/>
      <c r="Q24" s="27"/>
      <c r="R24" s="27"/>
      <c r="S24" s="27"/>
    </row>
    <row r="25" spans="1:19" ht="15" customHeight="1">
      <c r="A25" s="24"/>
      <c r="B25" s="15"/>
      <c r="C25" s="15"/>
      <c r="D25" s="15"/>
      <c r="E25" s="15"/>
      <c r="F25" s="15"/>
      <c r="G25" s="25"/>
      <c r="H25" s="10"/>
      <c r="I25" s="29" t="s">
        <v>18</v>
      </c>
      <c r="J25" s="26"/>
      <c r="K25" s="26"/>
      <c r="L25" s="26"/>
      <c r="M25" s="27"/>
      <c r="N25" s="27"/>
      <c r="O25" s="27"/>
      <c r="P25" s="27"/>
      <c r="Q25" s="27"/>
      <c r="R25" s="27"/>
      <c r="S25" s="27"/>
    </row>
    <row r="26" spans="1:19" ht="15" customHeight="1">
      <c r="A26" s="20"/>
      <c r="B26" s="21"/>
      <c r="C26" s="21"/>
      <c r="D26" s="21"/>
      <c r="E26" s="21"/>
      <c r="F26" s="21"/>
      <c r="G26" s="22"/>
      <c r="H26" s="23"/>
      <c r="I26" s="10"/>
      <c r="J26" s="26"/>
      <c r="K26" s="26"/>
      <c r="L26" s="26"/>
      <c r="M26" s="27"/>
      <c r="N26" s="27"/>
      <c r="O26" s="27"/>
      <c r="P26" s="27"/>
      <c r="Q26" s="27"/>
      <c r="R26" s="27"/>
      <c r="S26" s="27"/>
    </row>
    <row r="27" spans="1:19" ht="15" customHeight="1">
      <c r="A27" s="20"/>
      <c r="B27" s="21"/>
      <c r="C27" s="21"/>
      <c r="D27" s="21"/>
      <c r="E27" s="21"/>
      <c r="F27" s="21"/>
      <c r="G27" s="22"/>
      <c r="H27" s="23"/>
      <c r="I27" s="10"/>
      <c r="J27" s="26"/>
      <c r="K27" s="26"/>
      <c r="L27" s="26"/>
      <c r="M27" s="27"/>
      <c r="N27" s="27"/>
      <c r="O27" s="27"/>
      <c r="P27" s="27"/>
      <c r="Q27" s="27"/>
      <c r="R27" s="27"/>
      <c r="S27" s="27"/>
    </row>
    <row r="28" spans="1:19" ht="15" customHeight="1">
      <c r="A28" s="20"/>
      <c r="B28" s="21"/>
      <c r="C28" s="21"/>
      <c r="D28" s="21"/>
      <c r="E28" s="21"/>
      <c r="F28" s="21"/>
      <c r="G28" s="22"/>
      <c r="H28" s="23"/>
      <c r="I28" s="10"/>
      <c r="J28" s="26"/>
      <c r="K28" s="26"/>
      <c r="L28" s="26"/>
      <c r="M28" s="27"/>
      <c r="N28" s="27"/>
      <c r="O28" s="27"/>
      <c r="P28" s="27"/>
      <c r="Q28" s="27"/>
      <c r="R28" s="27"/>
      <c r="S28" s="27"/>
    </row>
    <row r="29" spans="1:19" ht="15" customHeight="1">
      <c r="A29" s="20"/>
      <c r="B29" s="21"/>
      <c r="C29" s="21"/>
      <c r="D29" s="21"/>
      <c r="E29" s="21"/>
      <c r="F29" s="21"/>
      <c r="G29" s="22"/>
      <c r="H29" s="23"/>
      <c r="I29" s="10"/>
      <c r="J29" s="26"/>
      <c r="K29" s="26"/>
      <c r="L29" s="26"/>
      <c r="M29" s="27"/>
      <c r="N29" s="27"/>
      <c r="O29" s="27"/>
      <c r="P29" s="27"/>
      <c r="Q29" s="27"/>
      <c r="R29" s="27"/>
      <c r="S29" s="27"/>
    </row>
    <row r="30" spans="1:19" ht="15" customHeight="1">
      <c r="A30" s="20"/>
      <c r="B30" s="21"/>
      <c r="C30" s="21"/>
      <c r="D30" s="21"/>
      <c r="E30" s="21"/>
      <c r="F30" s="21"/>
      <c r="G30" s="20"/>
      <c r="H30" s="20"/>
      <c r="I30" s="24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" customHeight="1">
      <c r="A31" s="20"/>
      <c r="B31" s="21"/>
      <c r="C31" s="21"/>
      <c r="D31" s="21"/>
      <c r="E31" s="21"/>
      <c r="F31" s="21"/>
      <c r="G31" s="20"/>
      <c r="H31" s="20"/>
      <c r="I31" s="24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5" customHeight="1">
      <c r="A32" s="20"/>
      <c r="B32" s="20"/>
      <c r="C32" s="20"/>
      <c r="D32" s="20"/>
      <c r="E32" s="23"/>
      <c r="F32" s="20"/>
      <c r="G32" s="20"/>
      <c r="H32" s="20"/>
      <c r="I32" s="24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5" customHeight="1">
      <c r="A33" s="20"/>
      <c r="B33" s="20"/>
      <c r="C33" s="20"/>
      <c r="D33" s="20"/>
      <c r="E33" s="23"/>
      <c r="F33" s="20"/>
      <c r="G33" s="20"/>
      <c r="H33" s="20"/>
      <c r="I33" s="24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15" customHeight="1">
      <c r="A34" s="20"/>
      <c r="B34" s="20"/>
      <c r="C34" s="20"/>
      <c r="D34" s="20"/>
      <c r="E34" s="23"/>
      <c r="F34" s="20"/>
      <c r="G34" s="20"/>
      <c r="H34" s="20"/>
      <c r="I34" s="24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15" customHeight="1">
      <c r="A35" s="20"/>
      <c r="B35" s="20"/>
      <c r="C35" s="20"/>
      <c r="D35" s="20"/>
      <c r="E35" s="23"/>
      <c r="F35" s="20"/>
      <c r="G35" s="20"/>
      <c r="H35" s="20"/>
      <c r="I35" s="24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15" customHeight="1">
      <c r="A36" s="20"/>
      <c r="B36" s="20"/>
      <c r="C36" s="20"/>
      <c r="D36" s="20"/>
      <c r="E36" s="23"/>
      <c r="F36" s="20"/>
      <c r="G36" s="20"/>
      <c r="H36" s="20"/>
      <c r="I36" s="24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5" customHeight="1">
      <c r="A37" s="20"/>
      <c r="B37" s="20"/>
      <c r="C37" s="20"/>
      <c r="D37" s="20"/>
      <c r="E37" s="23"/>
      <c r="F37" s="20"/>
      <c r="G37" s="20"/>
      <c r="H37" s="20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>
      <c r="A38" s="20"/>
      <c r="B38" s="20"/>
      <c r="C38" s="20"/>
      <c r="D38" s="20"/>
      <c r="E38" s="23"/>
      <c r="F38" s="20"/>
      <c r="G38" s="20"/>
      <c r="H38" s="20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>
      <c r="A39" s="20"/>
      <c r="B39" s="20"/>
      <c r="C39" s="20"/>
      <c r="D39" s="20"/>
      <c r="E39" s="23"/>
      <c r="F39" s="20"/>
      <c r="G39" s="20"/>
      <c r="H39" s="20"/>
    </row>
    <row r="40" spans="1:19">
      <c r="A40" s="20"/>
      <c r="B40" s="20"/>
      <c r="C40" s="20"/>
      <c r="D40" s="20"/>
      <c r="E40" s="23"/>
      <c r="F40" s="20"/>
      <c r="G40" s="20"/>
      <c r="H40" s="20"/>
    </row>
    <row r="41" spans="1:19">
      <c r="A41" s="20"/>
      <c r="B41" s="20"/>
      <c r="C41" s="20"/>
      <c r="D41" s="20"/>
      <c r="E41" s="23"/>
      <c r="F41" s="20"/>
      <c r="G41" s="20"/>
      <c r="H41" s="20"/>
    </row>
    <row r="42" spans="1:19">
      <c r="A42" s="20"/>
      <c r="B42" s="20"/>
      <c r="C42" s="23"/>
      <c r="D42" s="23"/>
      <c r="E42" s="23"/>
      <c r="F42" s="23"/>
      <c r="G42" s="23"/>
      <c r="H42" s="20"/>
    </row>
    <row r="43" spans="1:19">
      <c r="A43" s="20"/>
      <c r="B43" s="20"/>
      <c r="C43" s="20"/>
      <c r="D43" s="20"/>
      <c r="E43" s="23"/>
      <c r="F43" s="20"/>
      <c r="G43" s="20"/>
      <c r="H43" s="20"/>
    </row>
    <row r="44" spans="1:19">
      <c r="A44" s="24"/>
      <c r="B44" s="24"/>
      <c r="C44" s="24"/>
      <c r="D44" s="24"/>
      <c r="E44" s="10"/>
      <c r="F44" s="24"/>
      <c r="G44" s="24"/>
      <c r="H44" s="24"/>
    </row>
    <row r="46" spans="1:19">
      <c r="C46" s="31" t="s">
        <v>19</v>
      </c>
      <c r="D46" s="31" t="s">
        <v>13</v>
      </c>
      <c r="E46" s="31" t="s">
        <v>14</v>
      </c>
      <c r="F46" s="31" t="s">
        <v>15</v>
      </c>
      <c r="G46" s="31" t="s">
        <v>20</v>
      </c>
      <c r="H46" s="83"/>
      <c r="I46" s="83"/>
    </row>
    <row r="47" spans="1:19">
      <c r="A47" s="84" t="s">
        <v>26</v>
      </c>
      <c r="B47" s="85"/>
      <c r="C47" s="32">
        <v>134</v>
      </c>
      <c r="D47" s="32">
        <v>131</v>
      </c>
      <c r="E47" s="32">
        <v>134</v>
      </c>
      <c r="F47" s="30">
        <v>130</v>
      </c>
      <c r="G47" s="30">
        <v>132</v>
      </c>
      <c r="H47" s="83" t="s">
        <v>24</v>
      </c>
      <c r="I47" s="83"/>
    </row>
    <row r="48" spans="1:19" ht="14.25" thickBot="1">
      <c r="A48" s="84" t="s">
        <v>17</v>
      </c>
      <c r="B48" s="85"/>
      <c r="C48" s="32">
        <v>239</v>
      </c>
      <c r="D48" s="32">
        <v>239</v>
      </c>
      <c r="E48" s="32">
        <v>239</v>
      </c>
      <c r="F48" s="30">
        <v>239</v>
      </c>
      <c r="G48" s="30">
        <v>239</v>
      </c>
      <c r="H48" s="83" t="s">
        <v>25</v>
      </c>
      <c r="I48" s="83"/>
    </row>
    <row r="49" spans="1:9" ht="14.25" thickBot="1">
      <c r="A49" s="88" t="s">
        <v>4</v>
      </c>
      <c r="B49" s="89"/>
      <c r="C49" s="51">
        <f>C47/C48*100</f>
        <v>56.06694560669456</v>
      </c>
      <c r="D49" s="51">
        <f>D47/D48*100</f>
        <v>54.811715481171554</v>
      </c>
      <c r="E49" s="52">
        <f>E47/E48*100</f>
        <v>56.06694560669456</v>
      </c>
      <c r="F49" s="51">
        <f>F47/F48*100</f>
        <v>54.39330543933054</v>
      </c>
      <c r="G49" s="53">
        <f>G47/G48*100</f>
        <v>55.230125523012553</v>
      </c>
      <c r="H49" s="90"/>
      <c r="I49" s="83"/>
    </row>
    <row r="50" spans="1:9">
      <c r="A50" s="91" t="s">
        <v>65</v>
      </c>
      <c r="B50" s="91"/>
      <c r="C50" s="48">
        <v>46.85</v>
      </c>
      <c r="D50" s="48">
        <v>54.74</v>
      </c>
      <c r="E50" s="49">
        <v>53.78</v>
      </c>
      <c r="F50" s="48">
        <v>53.24</v>
      </c>
      <c r="G50" s="48">
        <v>52.31</v>
      </c>
    </row>
    <row r="51" spans="1:9">
      <c r="C51" s="38"/>
      <c r="D51" s="38"/>
      <c r="E51" s="39"/>
      <c r="F51" s="38"/>
      <c r="G51" s="38"/>
    </row>
  </sheetData>
  <mergeCells count="11">
    <mergeCell ref="A48:B48"/>
    <mergeCell ref="H48:I48"/>
    <mergeCell ref="A49:B49"/>
    <mergeCell ref="H49:I49"/>
    <mergeCell ref="A50:B50"/>
    <mergeCell ref="A2:A3"/>
    <mergeCell ref="B2:C3"/>
    <mergeCell ref="D2:H3"/>
    <mergeCell ref="H46:I46"/>
    <mergeCell ref="A47:B47"/>
    <mergeCell ref="H47:I47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&amp;R&amp;F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S51"/>
  <sheetViews>
    <sheetView showGridLines="0" showRowColHeaders="0" view="pageBreakPreview" zoomScaleNormal="100" zoomScaleSheetLayoutView="100" workbookViewId="0">
      <selection activeCell="B44" sqref="B44"/>
    </sheetView>
  </sheetViews>
  <sheetFormatPr defaultRowHeight="13.5"/>
  <cols>
    <col min="1" max="2" width="9" style="1"/>
    <col min="3" max="4" width="9" style="1" customWidth="1"/>
    <col min="5" max="5" width="9" style="12" customWidth="1"/>
    <col min="6" max="6" width="9" style="1" customWidth="1"/>
    <col min="7" max="8" width="9" style="1"/>
    <col min="9" max="9" width="6.25" style="1" customWidth="1"/>
    <col min="10" max="16384" width="9" style="1"/>
  </cols>
  <sheetData>
    <row r="1" spans="1:19" ht="3.75" customHeight="1" thickBot="1">
      <c r="B1" s="6"/>
      <c r="C1" s="5"/>
      <c r="D1" s="6"/>
      <c r="E1" s="7"/>
      <c r="F1" s="14"/>
      <c r="G1" s="14"/>
      <c r="I1" s="12"/>
      <c r="J1" s="12"/>
      <c r="K1" s="12"/>
      <c r="L1" s="12"/>
      <c r="M1" s="12"/>
    </row>
    <row r="2" spans="1:19" ht="15" customHeight="1">
      <c r="A2" s="71" t="s">
        <v>12</v>
      </c>
      <c r="B2" s="73" t="s">
        <v>5</v>
      </c>
      <c r="C2" s="74"/>
      <c r="D2" s="77" t="s">
        <v>7</v>
      </c>
      <c r="E2" s="78"/>
      <c r="F2" s="78"/>
      <c r="G2" s="78"/>
      <c r="H2" s="79"/>
      <c r="J2" s="11"/>
      <c r="K2" s="11"/>
    </row>
    <row r="3" spans="1:19" ht="15" customHeight="1" thickBot="1">
      <c r="A3" s="72"/>
      <c r="B3" s="75"/>
      <c r="C3" s="76"/>
      <c r="D3" s="80"/>
      <c r="E3" s="81"/>
      <c r="F3" s="81"/>
      <c r="G3" s="81"/>
      <c r="H3" s="82"/>
      <c r="J3" s="11"/>
      <c r="K3" s="11"/>
    </row>
    <row r="4" spans="1:19" ht="3.75" customHeight="1">
      <c r="B4" s="6"/>
      <c r="C4" s="5"/>
      <c r="D4" s="6"/>
      <c r="E4" s="7"/>
      <c r="F4" s="14"/>
      <c r="G4" s="14"/>
      <c r="H4" s="12"/>
      <c r="I4" s="12"/>
      <c r="J4" s="12"/>
      <c r="K4" s="12"/>
      <c r="L4" s="12"/>
    </row>
    <row r="5" spans="1:19" ht="3.75" customHeight="1">
      <c r="B5" s="4"/>
      <c r="C5" s="5"/>
      <c r="D5" s="4"/>
      <c r="E5" s="4"/>
      <c r="F5" s="14"/>
      <c r="G5" s="14"/>
      <c r="H5" s="12"/>
      <c r="I5" s="12"/>
      <c r="J5" s="12"/>
      <c r="K5" s="12"/>
      <c r="L5" s="12"/>
    </row>
    <row r="6" spans="1:19" ht="15" customHeight="1">
      <c r="B6" s="2"/>
      <c r="C6" s="3"/>
      <c r="D6" s="3"/>
      <c r="E6" s="8"/>
      <c r="F6" s="14"/>
      <c r="G6" s="14"/>
      <c r="H6" s="12"/>
      <c r="I6" s="12"/>
      <c r="J6" s="12"/>
      <c r="K6" s="12"/>
      <c r="L6" s="12"/>
    </row>
    <row r="7" spans="1:19" ht="15" customHeight="1">
      <c r="A7" s="16"/>
      <c r="B7" s="17"/>
      <c r="C7" s="17"/>
      <c r="D7" s="17"/>
      <c r="E7" s="17"/>
      <c r="F7" s="17"/>
      <c r="G7" s="18"/>
      <c r="H7" s="19"/>
      <c r="I7" s="28"/>
      <c r="J7" s="12"/>
      <c r="K7" s="12"/>
      <c r="L7" s="12"/>
    </row>
    <row r="8" spans="1:19" ht="15" customHeight="1">
      <c r="A8" s="16"/>
      <c r="B8" s="17"/>
      <c r="C8" s="17"/>
      <c r="D8" s="17"/>
      <c r="E8" s="17"/>
      <c r="F8" s="17"/>
      <c r="G8" s="18"/>
      <c r="H8" s="19"/>
      <c r="I8" s="28"/>
      <c r="J8" s="12"/>
      <c r="K8" s="12"/>
      <c r="L8" s="12"/>
    </row>
    <row r="9" spans="1:19" ht="15" customHeight="1">
      <c r="A9" s="16"/>
      <c r="B9" s="17"/>
      <c r="C9" s="17"/>
      <c r="D9" s="17"/>
      <c r="E9" s="17"/>
      <c r="F9" s="17"/>
      <c r="G9" s="18"/>
      <c r="H9" s="19"/>
      <c r="I9" s="28"/>
      <c r="J9" s="12"/>
      <c r="K9" s="12"/>
      <c r="L9" s="12"/>
    </row>
    <row r="10" spans="1:19" ht="15" customHeight="1">
      <c r="A10" s="16"/>
      <c r="B10" s="17"/>
      <c r="C10" s="17"/>
      <c r="D10" s="17"/>
      <c r="E10" s="17"/>
      <c r="F10" s="17"/>
      <c r="G10" s="18"/>
      <c r="H10" s="19"/>
      <c r="I10" s="28"/>
      <c r="J10" s="10"/>
      <c r="K10" s="10"/>
      <c r="L10" s="10"/>
      <c r="M10" s="24"/>
      <c r="N10" s="24"/>
      <c r="O10" s="24"/>
      <c r="P10" s="24"/>
      <c r="Q10" s="24"/>
    </row>
    <row r="11" spans="1:19" ht="15" customHeight="1">
      <c r="A11" s="16"/>
      <c r="B11" s="17"/>
      <c r="C11" s="17"/>
      <c r="D11" s="17"/>
      <c r="E11" s="17"/>
      <c r="F11" s="17"/>
      <c r="G11" s="18"/>
      <c r="H11" s="19"/>
      <c r="I11" s="28"/>
      <c r="J11" s="10"/>
      <c r="K11" s="10"/>
      <c r="L11" s="10"/>
      <c r="M11" s="24"/>
      <c r="N11" s="24"/>
      <c r="O11" s="24"/>
      <c r="P11" s="24"/>
      <c r="Q11" s="24"/>
    </row>
    <row r="12" spans="1:19" ht="15" customHeight="1">
      <c r="A12" s="16"/>
      <c r="B12" s="17"/>
      <c r="C12" s="17"/>
      <c r="D12" s="17"/>
      <c r="E12" s="17"/>
      <c r="F12" s="17"/>
      <c r="G12" s="18"/>
      <c r="H12" s="19"/>
      <c r="I12" s="28"/>
      <c r="J12" s="10"/>
      <c r="K12" s="10"/>
      <c r="L12" s="10"/>
      <c r="M12" s="24"/>
      <c r="N12" s="24"/>
      <c r="O12" s="24"/>
      <c r="P12" s="24"/>
      <c r="Q12" s="24"/>
      <c r="R12" s="24"/>
      <c r="S12" s="24"/>
    </row>
    <row r="13" spans="1:19" ht="15" customHeight="1">
      <c r="A13" s="16"/>
      <c r="B13" s="17"/>
      <c r="C13" s="17"/>
      <c r="D13" s="17"/>
      <c r="E13" s="17"/>
      <c r="F13" s="17"/>
      <c r="G13" s="18"/>
      <c r="H13" s="19"/>
      <c r="I13" s="28"/>
      <c r="J13" s="10"/>
      <c r="K13" s="10"/>
      <c r="L13" s="10"/>
      <c r="M13" s="24"/>
      <c r="N13" s="24"/>
      <c r="O13" s="24"/>
      <c r="P13" s="24"/>
      <c r="Q13" s="24"/>
      <c r="R13" s="24"/>
      <c r="S13" s="24"/>
    </row>
    <row r="14" spans="1:19" ht="15" customHeight="1">
      <c r="A14" s="16"/>
      <c r="B14" s="17"/>
      <c r="C14" s="17"/>
      <c r="D14" s="17"/>
      <c r="E14" s="17"/>
      <c r="F14" s="17"/>
      <c r="G14" s="18"/>
      <c r="H14" s="19"/>
      <c r="I14" s="28"/>
      <c r="J14" s="26"/>
      <c r="K14" s="26"/>
      <c r="L14" s="26"/>
      <c r="M14" s="27"/>
      <c r="N14" s="27"/>
      <c r="O14" s="27"/>
      <c r="P14" s="27"/>
      <c r="Q14" s="27"/>
      <c r="R14" s="27"/>
      <c r="S14" s="27"/>
    </row>
    <row r="15" spans="1:19" ht="15" customHeight="1">
      <c r="A15" s="16"/>
      <c r="B15" s="17"/>
      <c r="C15" s="17"/>
      <c r="D15" s="17"/>
      <c r="E15" s="17"/>
      <c r="F15" s="17"/>
      <c r="G15" s="18"/>
      <c r="H15" s="19"/>
      <c r="I15" s="28"/>
      <c r="J15" s="26"/>
      <c r="K15" s="26"/>
      <c r="L15" s="26"/>
      <c r="M15" s="27"/>
      <c r="N15" s="27"/>
      <c r="O15" s="27"/>
      <c r="P15" s="27"/>
      <c r="Q15" s="27"/>
      <c r="R15" s="27"/>
      <c r="S15" s="27"/>
    </row>
    <row r="16" spans="1:19" ht="15" customHeight="1">
      <c r="A16" s="16"/>
      <c r="B16" s="17"/>
      <c r="C16" s="17"/>
      <c r="D16" s="17"/>
      <c r="E16" s="17"/>
      <c r="F16" s="17"/>
      <c r="G16" s="18"/>
      <c r="H16" s="19"/>
      <c r="I16" s="28"/>
      <c r="J16" s="26"/>
      <c r="K16" s="26"/>
      <c r="L16" s="26"/>
      <c r="M16" s="27"/>
      <c r="N16" s="27"/>
      <c r="O16" s="27"/>
      <c r="P16" s="27"/>
      <c r="Q16" s="27"/>
      <c r="R16" s="27"/>
      <c r="S16" s="27"/>
    </row>
    <row r="17" spans="1:19" ht="15" customHeight="1">
      <c r="A17" s="16"/>
      <c r="B17" s="17"/>
      <c r="C17" s="19"/>
      <c r="D17" s="19"/>
      <c r="E17" s="19"/>
      <c r="F17" s="19"/>
      <c r="G17" s="19"/>
      <c r="H17" s="19"/>
      <c r="I17" s="28"/>
      <c r="J17" s="26"/>
      <c r="K17" s="26"/>
      <c r="L17" s="26"/>
      <c r="M17" s="27"/>
      <c r="N17" s="27"/>
      <c r="O17" s="27"/>
      <c r="P17" s="27"/>
      <c r="Q17" s="27"/>
      <c r="R17" s="27"/>
      <c r="S17" s="27"/>
    </row>
    <row r="18" spans="1:19" ht="15" customHeight="1">
      <c r="A18" s="16"/>
      <c r="B18" s="17"/>
      <c r="C18" s="17"/>
      <c r="D18" s="17"/>
      <c r="E18" s="17"/>
      <c r="F18" s="17"/>
      <c r="G18" s="18"/>
      <c r="H18" s="19"/>
      <c r="I18" s="28"/>
      <c r="J18" s="26"/>
      <c r="K18" s="26"/>
      <c r="L18" s="26"/>
      <c r="M18" s="27"/>
      <c r="N18" s="27"/>
      <c r="O18" s="27"/>
      <c r="P18" s="27"/>
      <c r="Q18" s="27"/>
      <c r="R18" s="27"/>
      <c r="S18" s="27"/>
    </row>
    <row r="19" spans="1:19" ht="15" customHeight="1">
      <c r="A19" s="16"/>
      <c r="B19" s="17"/>
      <c r="C19" s="17"/>
      <c r="D19" s="17"/>
      <c r="E19" s="17"/>
      <c r="F19" s="17"/>
      <c r="G19" s="18"/>
      <c r="H19" s="19"/>
      <c r="I19" s="28"/>
      <c r="J19" s="26"/>
      <c r="K19" s="26"/>
      <c r="L19" s="26"/>
      <c r="M19" s="27"/>
      <c r="N19" s="27"/>
      <c r="O19" s="27"/>
      <c r="P19" s="27"/>
      <c r="Q19" s="27"/>
      <c r="R19" s="27"/>
      <c r="S19" s="27"/>
    </row>
    <row r="20" spans="1:19" ht="15" customHeight="1">
      <c r="A20" s="16"/>
      <c r="B20" s="17"/>
      <c r="C20" s="17"/>
      <c r="D20" s="17"/>
      <c r="E20" s="17"/>
      <c r="F20" s="17"/>
      <c r="G20" s="18"/>
      <c r="H20" s="19"/>
      <c r="I20" s="28"/>
      <c r="J20" s="26"/>
      <c r="K20" s="26"/>
      <c r="L20" s="26"/>
      <c r="M20" s="27"/>
      <c r="N20" s="27"/>
      <c r="O20" s="27"/>
      <c r="P20" s="27"/>
      <c r="Q20" s="27"/>
      <c r="R20" s="27"/>
      <c r="S20" s="27"/>
    </row>
    <row r="21" spans="1:19" ht="15" customHeight="1">
      <c r="A21" s="16"/>
      <c r="B21" s="17"/>
      <c r="C21" s="17"/>
      <c r="D21" s="17"/>
      <c r="E21" s="17"/>
      <c r="F21" s="17"/>
      <c r="G21" s="18"/>
      <c r="H21" s="19"/>
      <c r="I21" s="28"/>
      <c r="J21" s="26"/>
      <c r="K21" s="26"/>
      <c r="L21" s="26"/>
      <c r="M21" s="27"/>
      <c r="N21" s="27"/>
      <c r="O21" s="27"/>
      <c r="P21" s="27"/>
      <c r="Q21" s="27"/>
      <c r="R21" s="27"/>
      <c r="S21" s="27"/>
    </row>
    <row r="22" spans="1:19" ht="15" customHeight="1">
      <c r="A22" s="35"/>
      <c r="B22" s="36"/>
      <c r="C22" s="36"/>
      <c r="D22" s="36"/>
      <c r="E22" s="36"/>
      <c r="F22" s="36"/>
      <c r="G22" s="37"/>
      <c r="H22" s="34"/>
      <c r="J22" s="26"/>
      <c r="K22" s="26"/>
      <c r="L22" s="26"/>
      <c r="M22" s="27"/>
      <c r="N22" s="27"/>
      <c r="O22" s="27"/>
      <c r="P22" s="27"/>
      <c r="Q22" s="27"/>
      <c r="R22" s="27"/>
      <c r="S22" s="27"/>
    </row>
    <row r="23" spans="1:19" ht="15" customHeight="1">
      <c r="A23" s="35"/>
      <c r="B23" s="36"/>
      <c r="C23" s="36"/>
      <c r="D23" s="36"/>
      <c r="E23" s="36"/>
      <c r="F23" s="36"/>
      <c r="G23" s="37"/>
      <c r="H23" s="34"/>
      <c r="I23" s="10"/>
      <c r="J23" s="26"/>
      <c r="K23" s="26"/>
      <c r="L23" s="26"/>
      <c r="M23" s="27"/>
      <c r="N23" s="27"/>
      <c r="O23" s="27"/>
      <c r="P23" s="27"/>
      <c r="Q23" s="27"/>
      <c r="R23" s="27"/>
      <c r="S23" s="27"/>
    </row>
    <row r="24" spans="1:19" ht="15" customHeight="1">
      <c r="A24" s="35"/>
      <c r="B24" s="36"/>
      <c r="C24" s="36"/>
      <c r="D24" s="36"/>
      <c r="E24" s="36"/>
      <c r="F24" s="36"/>
      <c r="G24" s="37"/>
      <c r="H24" s="34"/>
      <c r="I24" s="10"/>
      <c r="J24" s="26"/>
      <c r="K24" s="26"/>
      <c r="L24" s="26"/>
      <c r="M24" s="27"/>
      <c r="N24" s="27"/>
      <c r="O24" s="27"/>
      <c r="P24" s="27"/>
      <c r="Q24" s="27"/>
      <c r="R24" s="27"/>
      <c r="S24" s="27"/>
    </row>
    <row r="25" spans="1:19" ht="15" customHeight="1">
      <c r="A25" s="24"/>
      <c r="B25" s="15"/>
      <c r="C25" s="15"/>
      <c r="D25" s="15"/>
      <c r="E25" s="15"/>
      <c r="F25" s="15"/>
      <c r="G25" s="25"/>
      <c r="H25" s="10"/>
      <c r="I25" s="29" t="s">
        <v>18</v>
      </c>
      <c r="J25" s="26"/>
      <c r="K25" s="26"/>
      <c r="L25" s="26"/>
      <c r="M25" s="27"/>
      <c r="N25" s="27"/>
      <c r="O25" s="27"/>
      <c r="P25" s="27"/>
      <c r="Q25" s="27"/>
      <c r="R25" s="27"/>
      <c r="S25" s="27"/>
    </row>
    <row r="26" spans="1:19" ht="15" customHeight="1">
      <c r="A26" s="20"/>
      <c r="B26" s="21"/>
      <c r="C26" s="21"/>
      <c r="D26" s="21"/>
      <c r="E26" s="21"/>
      <c r="F26" s="21"/>
      <c r="G26" s="22"/>
      <c r="H26" s="23"/>
      <c r="I26" s="10"/>
      <c r="J26" s="26"/>
      <c r="K26" s="26"/>
      <c r="L26" s="26"/>
      <c r="M26" s="27"/>
      <c r="N26" s="27"/>
      <c r="O26" s="27"/>
      <c r="P26" s="27"/>
      <c r="Q26" s="27"/>
      <c r="R26" s="27"/>
      <c r="S26" s="27"/>
    </row>
    <row r="27" spans="1:19" ht="15" customHeight="1">
      <c r="A27" s="20"/>
      <c r="B27" s="21"/>
      <c r="C27" s="21"/>
      <c r="D27" s="21"/>
      <c r="E27" s="21"/>
      <c r="F27" s="21"/>
      <c r="G27" s="22"/>
      <c r="H27" s="23"/>
      <c r="I27" s="10"/>
      <c r="J27" s="26"/>
      <c r="K27" s="26"/>
      <c r="L27" s="26"/>
      <c r="M27" s="27"/>
      <c r="N27" s="27"/>
      <c r="O27" s="27"/>
      <c r="P27" s="27"/>
      <c r="Q27" s="27"/>
      <c r="R27" s="27"/>
      <c r="S27" s="27"/>
    </row>
    <row r="28" spans="1:19" ht="15" customHeight="1">
      <c r="A28" s="20"/>
      <c r="B28" s="21"/>
      <c r="C28" s="21"/>
      <c r="D28" s="21"/>
      <c r="E28" s="21"/>
      <c r="F28" s="21"/>
      <c r="G28" s="22"/>
      <c r="H28" s="23"/>
      <c r="I28" s="10"/>
      <c r="J28" s="26"/>
      <c r="K28" s="26"/>
      <c r="L28" s="26"/>
      <c r="M28" s="27"/>
      <c r="N28" s="27"/>
      <c r="O28" s="27"/>
      <c r="P28" s="27"/>
      <c r="Q28" s="27"/>
      <c r="R28" s="27"/>
      <c r="S28" s="27"/>
    </row>
    <row r="29" spans="1:19" ht="15" customHeight="1">
      <c r="A29" s="20"/>
      <c r="B29" s="21"/>
      <c r="C29" s="21"/>
      <c r="D29" s="21"/>
      <c r="E29" s="21"/>
      <c r="F29" s="21"/>
      <c r="G29" s="22"/>
      <c r="H29" s="23"/>
      <c r="I29" s="10"/>
      <c r="J29" s="26"/>
      <c r="K29" s="26"/>
      <c r="L29" s="26"/>
      <c r="M29" s="27"/>
      <c r="N29" s="27"/>
      <c r="O29" s="27"/>
      <c r="P29" s="27"/>
      <c r="Q29" s="27"/>
      <c r="R29" s="27"/>
      <c r="S29" s="27"/>
    </row>
    <row r="30" spans="1:19" ht="15" customHeight="1">
      <c r="A30" s="20"/>
      <c r="B30" s="21"/>
      <c r="C30" s="21"/>
      <c r="D30" s="21"/>
      <c r="E30" s="21"/>
      <c r="F30" s="21"/>
      <c r="G30" s="20"/>
      <c r="H30" s="20"/>
      <c r="I30" s="24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" customHeight="1">
      <c r="A31" s="20"/>
      <c r="B31" s="21"/>
      <c r="C31" s="21"/>
      <c r="D31" s="21"/>
      <c r="E31" s="21"/>
      <c r="F31" s="21"/>
      <c r="G31" s="20"/>
      <c r="H31" s="20"/>
      <c r="I31" s="24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5" customHeight="1">
      <c r="A32" s="20"/>
      <c r="B32" s="20"/>
      <c r="C32" s="20"/>
      <c r="D32" s="20"/>
      <c r="E32" s="23"/>
      <c r="F32" s="20"/>
      <c r="G32" s="20"/>
      <c r="H32" s="20"/>
      <c r="I32" s="24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5" customHeight="1">
      <c r="A33" s="20"/>
      <c r="B33" s="20"/>
      <c r="C33" s="20"/>
      <c r="D33" s="20"/>
      <c r="E33" s="23"/>
      <c r="F33" s="20"/>
      <c r="G33" s="20"/>
      <c r="H33" s="20"/>
      <c r="I33" s="24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15" customHeight="1">
      <c r="A34" s="20"/>
      <c r="B34" s="20"/>
      <c r="C34" s="20"/>
      <c r="D34" s="20"/>
      <c r="E34" s="23"/>
      <c r="F34" s="20"/>
      <c r="G34" s="20"/>
      <c r="H34" s="20"/>
      <c r="I34" s="24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15" customHeight="1">
      <c r="A35" s="20"/>
      <c r="B35" s="20"/>
      <c r="C35" s="20"/>
      <c r="D35" s="20"/>
      <c r="E35" s="23"/>
      <c r="F35" s="20"/>
      <c r="G35" s="20"/>
      <c r="H35" s="20"/>
      <c r="I35" s="24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15" customHeight="1">
      <c r="A36" s="20"/>
      <c r="B36" s="20"/>
      <c r="C36" s="20"/>
      <c r="D36" s="20"/>
      <c r="E36" s="23"/>
      <c r="F36" s="20"/>
      <c r="G36" s="20"/>
      <c r="H36" s="20"/>
      <c r="I36" s="24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5" customHeight="1">
      <c r="A37" s="20"/>
      <c r="B37" s="20"/>
      <c r="C37" s="20"/>
      <c r="D37" s="20"/>
      <c r="E37" s="23"/>
      <c r="F37" s="20"/>
      <c r="G37" s="20"/>
      <c r="H37" s="20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>
      <c r="A38" s="20"/>
      <c r="B38" s="20"/>
      <c r="C38" s="20"/>
      <c r="D38" s="20"/>
      <c r="E38" s="23"/>
      <c r="F38" s="20"/>
      <c r="G38" s="20"/>
      <c r="H38" s="20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>
      <c r="A39" s="20"/>
      <c r="B39" s="20"/>
      <c r="C39" s="20"/>
      <c r="D39" s="20"/>
      <c r="E39" s="23"/>
      <c r="F39" s="20"/>
      <c r="G39" s="20"/>
      <c r="H39" s="20"/>
    </row>
    <row r="40" spans="1:19">
      <c r="A40" s="20"/>
      <c r="B40" s="20"/>
      <c r="C40" s="20"/>
      <c r="D40" s="20"/>
      <c r="E40" s="23"/>
      <c r="F40" s="20"/>
      <c r="G40" s="20"/>
      <c r="H40" s="20"/>
    </row>
    <row r="41" spans="1:19">
      <c r="A41" s="20"/>
      <c r="B41" s="20"/>
      <c r="C41" s="20"/>
      <c r="D41" s="20"/>
      <c r="E41" s="23"/>
      <c r="F41" s="20"/>
      <c r="G41" s="20"/>
      <c r="H41" s="20"/>
    </row>
    <row r="42" spans="1:19">
      <c r="A42" s="20"/>
      <c r="B42" s="20"/>
      <c r="C42" s="23"/>
      <c r="D42" s="23"/>
      <c r="E42" s="23"/>
      <c r="F42" s="23"/>
      <c r="G42" s="23"/>
      <c r="H42" s="20"/>
    </row>
    <row r="43" spans="1:19">
      <c r="A43" s="20"/>
      <c r="B43" s="20"/>
      <c r="C43" s="20"/>
      <c r="D43" s="20"/>
      <c r="E43" s="23"/>
      <c r="F43" s="20"/>
      <c r="G43" s="20"/>
      <c r="H43" s="20"/>
    </row>
    <row r="44" spans="1:19">
      <c r="A44" s="24"/>
      <c r="B44" s="24"/>
      <c r="C44" s="24"/>
      <c r="D44" s="24"/>
      <c r="E44" s="10"/>
      <c r="F44" s="24"/>
      <c r="G44" s="24"/>
      <c r="H44" s="24"/>
    </row>
    <row r="46" spans="1:19">
      <c r="C46" s="31" t="s">
        <v>19</v>
      </c>
      <c r="D46" s="31" t="s">
        <v>13</v>
      </c>
      <c r="E46" s="31" t="s">
        <v>14</v>
      </c>
      <c r="F46" s="31" t="s">
        <v>15</v>
      </c>
      <c r="G46" s="31" t="s">
        <v>20</v>
      </c>
      <c r="H46" s="83"/>
      <c r="I46" s="83"/>
    </row>
    <row r="47" spans="1:19">
      <c r="A47" s="84" t="s">
        <v>60</v>
      </c>
      <c r="B47" s="85"/>
      <c r="C47" s="32">
        <v>486</v>
      </c>
      <c r="D47" s="32">
        <v>483</v>
      </c>
      <c r="E47" s="32">
        <v>481</v>
      </c>
      <c r="F47" s="30">
        <v>488</v>
      </c>
      <c r="G47" s="30">
        <v>490</v>
      </c>
      <c r="H47" s="83" t="s">
        <v>22</v>
      </c>
      <c r="I47" s="83"/>
    </row>
    <row r="48" spans="1:19" ht="14.25" thickBot="1">
      <c r="A48" s="84" t="s">
        <v>31</v>
      </c>
      <c r="B48" s="85"/>
      <c r="C48" s="32">
        <v>598</v>
      </c>
      <c r="D48" s="32">
        <v>571</v>
      </c>
      <c r="E48" s="32">
        <v>568</v>
      </c>
      <c r="F48" s="30">
        <v>566</v>
      </c>
      <c r="G48" s="30">
        <v>568</v>
      </c>
      <c r="H48" s="83" t="s">
        <v>21</v>
      </c>
      <c r="I48" s="83"/>
    </row>
    <row r="49" spans="1:9" ht="14.25" thickBot="1">
      <c r="A49" s="88" t="s">
        <v>66</v>
      </c>
      <c r="B49" s="89"/>
      <c r="C49" s="51">
        <f>C47/C48*100</f>
        <v>81.27090301003345</v>
      </c>
      <c r="D49" s="51">
        <f>D47/D48*100</f>
        <v>84.588441330998251</v>
      </c>
      <c r="E49" s="52">
        <f>E47/E48*100</f>
        <v>84.683098591549296</v>
      </c>
      <c r="F49" s="51">
        <f>F47/F48*100</f>
        <v>86.219081272084807</v>
      </c>
      <c r="G49" s="53">
        <f>G47/G48*100</f>
        <v>86.267605633802816</v>
      </c>
      <c r="H49" s="90"/>
      <c r="I49" s="83"/>
    </row>
    <row r="50" spans="1:9">
      <c r="A50" s="91" t="s">
        <v>65</v>
      </c>
      <c r="B50" s="91"/>
      <c r="C50" s="48">
        <v>73.78</v>
      </c>
      <c r="D50" s="48">
        <v>83.88</v>
      </c>
      <c r="E50" s="49">
        <v>84.06</v>
      </c>
      <c r="F50" s="48">
        <v>84.07</v>
      </c>
      <c r="G50" s="48">
        <v>84.32</v>
      </c>
    </row>
    <row r="51" spans="1:9">
      <c r="C51" s="38"/>
      <c r="D51" s="38"/>
      <c r="E51" s="39"/>
      <c r="F51" s="38"/>
      <c r="G51" s="38"/>
    </row>
  </sheetData>
  <mergeCells count="11">
    <mergeCell ref="A48:B48"/>
    <mergeCell ref="H48:I48"/>
    <mergeCell ref="A49:B49"/>
    <mergeCell ref="H49:I49"/>
    <mergeCell ref="A50:B50"/>
    <mergeCell ref="A2:A3"/>
    <mergeCell ref="B2:C3"/>
    <mergeCell ref="D2:H3"/>
    <mergeCell ref="H46:I46"/>
    <mergeCell ref="A47:B47"/>
    <mergeCell ref="H47:I47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&amp;R&amp;F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T44"/>
  <sheetViews>
    <sheetView showGridLines="0" showRowColHeaders="0" tabSelected="1" view="pageBreakPreview" zoomScaleNormal="100" zoomScaleSheetLayoutView="100" workbookViewId="0">
      <selection activeCell="C1" sqref="C1"/>
    </sheetView>
  </sheetViews>
  <sheetFormatPr defaultRowHeight="13.5"/>
  <cols>
    <col min="1" max="20" width="12.5" style="9" customWidth="1"/>
    <col min="21" max="16384" width="9" style="9"/>
  </cols>
  <sheetData>
    <row r="1" spans="1:6" ht="13.5" customHeight="1">
      <c r="A1" s="100" t="s">
        <v>62</v>
      </c>
      <c r="B1" s="100"/>
      <c r="D1" s="101" t="s">
        <v>63</v>
      </c>
      <c r="E1" s="103" t="s">
        <v>64</v>
      </c>
      <c r="F1" s="103"/>
    </row>
    <row r="2" spans="1:6" ht="13.5" customHeight="1" thickBot="1">
      <c r="A2" s="100"/>
      <c r="B2" s="100"/>
      <c r="C2" s="68"/>
      <c r="D2" s="102"/>
      <c r="E2" s="104"/>
      <c r="F2" s="104"/>
    </row>
    <row r="3" spans="1:6" ht="14.25" thickTop="1">
      <c r="A3" s="66"/>
      <c r="B3" s="66"/>
      <c r="C3" s="67"/>
      <c r="D3" s="66"/>
      <c r="E3" s="66"/>
      <c r="F3" s="66"/>
    </row>
    <row r="4" spans="1:6">
      <c r="A4" s="66"/>
      <c r="B4" s="66"/>
      <c r="C4" s="67"/>
      <c r="D4" s="66"/>
      <c r="E4" s="66"/>
      <c r="F4" s="66"/>
    </row>
    <row r="25" spans="16:20">
      <c r="P25" s="41"/>
      <c r="Q25" s="41"/>
      <c r="R25" s="41"/>
      <c r="S25" s="41"/>
      <c r="T25" s="41"/>
    </row>
    <row r="26" spans="16:20">
      <c r="P26" s="41"/>
      <c r="Q26" s="41"/>
      <c r="R26" s="41"/>
      <c r="S26" s="41"/>
      <c r="T26" s="41"/>
    </row>
    <row r="27" spans="16:20">
      <c r="P27" s="41"/>
      <c r="Q27" s="41"/>
      <c r="R27" s="41"/>
      <c r="S27" s="41"/>
      <c r="T27" s="41"/>
    </row>
    <row r="28" spans="16:20">
      <c r="P28" s="41"/>
      <c r="Q28" s="41"/>
      <c r="R28" s="41"/>
      <c r="S28" s="41"/>
      <c r="T28" s="41"/>
    </row>
    <row r="29" spans="16:20">
      <c r="P29" s="41"/>
      <c r="Q29" s="41"/>
      <c r="R29" s="41"/>
      <c r="S29" s="41"/>
      <c r="T29" s="41"/>
    </row>
    <row r="30" spans="16:20">
      <c r="P30" s="41"/>
      <c r="Q30" s="41"/>
      <c r="R30" s="41"/>
      <c r="S30" s="41"/>
      <c r="T30" s="41"/>
    </row>
    <row r="31" spans="16:20">
      <c r="P31" s="41"/>
      <c r="Q31" s="41"/>
      <c r="R31" s="41"/>
      <c r="S31" s="41"/>
      <c r="T31" s="41"/>
    </row>
    <row r="32" spans="16:20">
      <c r="P32" s="41"/>
      <c r="Q32" s="41"/>
      <c r="R32" s="41"/>
      <c r="S32" s="41"/>
      <c r="T32" s="41"/>
    </row>
    <row r="33" spans="16:20">
      <c r="P33" s="41"/>
      <c r="Q33" s="41"/>
      <c r="R33" s="41"/>
      <c r="S33" s="41"/>
      <c r="T33" s="41"/>
    </row>
    <row r="34" spans="16:20">
      <c r="P34" s="41"/>
      <c r="Q34" s="41"/>
      <c r="R34" s="41"/>
      <c r="S34" s="41"/>
      <c r="T34" s="41"/>
    </row>
    <row r="35" spans="16:20">
      <c r="P35" s="41"/>
      <c r="Q35" s="41"/>
      <c r="R35" s="41"/>
      <c r="S35" s="41"/>
      <c r="T35" s="41"/>
    </row>
    <row r="36" spans="16:20">
      <c r="P36" s="41"/>
      <c r="Q36" s="41"/>
      <c r="R36" s="41"/>
      <c r="S36" s="41"/>
      <c r="T36" s="41"/>
    </row>
    <row r="37" spans="16:20">
      <c r="P37" s="41"/>
      <c r="Q37" s="41"/>
      <c r="R37" s="41"/>
      <c r="S37" s="41"/>
      <c r="T37" s="41"/>
    </row>
    <row r="38" spans="16:20">
      <c r="P38" s="41"/>
      <c r="Q38" s="41"/>
      <c r="R38" s="41"/>
      <c r="S38" s="41"/>
      <c r="T38" s="41"/>
    </row>
    <row r="39" spans="16:20">
      <c r="P39" s="41"/>
      <c r="Q39" s="41"/>
      <c r="R39" s="41"/>
      <c r="S39" s="41"/>
      <c r="T39" s="41"/>
    </row>
    <row r="40" spans="16:20">
      <c r="P40" s="41"/>
      <c r="Q40" s="41"/>
      <c r="R40" s="41"/>
      <c r="S40" s="41"/>
      <c r="T40" s="41"/>
    </row>
    <row r="41" spans="16:20">
      <c r="P41" s="41"/>
      <c r="Q41" s="41"/>
      <c r="R41" s="41"/>
      <c r="S41" s="41"/>
      <c r="T41" s="41"/>
    </row>
    <row r="42" spans="16:20">
      <c r="P42" s="41"/>
      <c r="Q42" s="41"/>
      <c r="R42" s="41"/>
      <c r="S42" s="41"/>
      <c r="T42" s="41"/>
    </row>
    <row r="43" spans="16:20">
      <c r="P43" s="41"/>
      <c r="Q43" s="41"/>
      <c r="R43" s="41"/>
      <c r="S43" s="41"/>
      <c r="T43" s="41"/>
    </row>
    <row r="44" spans="16:20">
      <c r="P44" s="41"/>
      <c r="Q44" s="41"/>
      <c r="R44" s="41"/>
      <c r="S44" s="41"/>
      <c r="T44" s="41"/>
    </row>
  </sheetData>
  <mergeCells count="3">
    <mergeCell ref="A1:B2"/>
    <mergeCell ref="D1:D2"/>
    <mergeCell ref="E1:F2"/>
  </mergeCells>
  <phoneticPr fontId="2"/>
  <printOptions horizontalCentered="1" verticalCentered="1"/>
  <pageMargins left="0.19685039370078741" right="0.19685039370078741" top="0.94488188976377963" bottom="0.78740157480314965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1-①収益的収支比率</vt:lpstr>
      <vt:lpstr>1-④企業債残高対事業規模比率</vt:lpstr>
      <vt:lpstr>1-⑤経費回収率</vt:lpstr>
      <vt:lpstr>1-⑥汚水処理原価</vt:lpstr>
      <vt:lpstr>1-⑦施設利用率</vt:lpstr>
      <vt:lpstr>1-⑧水洗化率</vt:lpstr>
      <vt:lpstr>まとめ</vt:lpstr>
      <vt:lpstr>'1-①収益的収支比率'!Print_Area</vt:lpstr>
      <vt:lpstr>'1-④企業債残高対事業規模比率'!Print_Area</vt:lpstr>
      <vt:lpstr>'1-⑤経費回収率'!Print_Area</vt:lpstr>
      <vt:lpstr>'1-⑥汚水処理原価'!Print_Area</vt:lpstr>
      <vt:lpstr>'1-⑦施設利用率'!Print_Area</vt:lpstr>
      <vt:lpstr>'1-⑧水洗化率'!Print_Area</vt:lpstr>
      <vt:lpstr>まとめ!Print_Area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下水道課（o-gesui04）</dc:creator>
  <cp:lastModifiedBy>下水道課（o-gesui04）</cp:lastModifiedBy>
  <cp:lastPrinted>2017-03-24T02:39:39Z</cp:lastPrinted>
  <dcterms:created xsi:type="dcterms:W3CDTF">2016-09-13T07:43:47Z</dcterms:created>
  <dcterms:modified xsi:type="dcterms:W3CDTF">2017-03-24T02:39:49Z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