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30" windowWidth="28830" windowHeight="1815" activeTab="6"/>
  </bookViews>
  <sheets>
    <sheet name="1-①収益的収支比率" sheetId="15" r:id="rId1"/>
    <sheet name="1-④企業債残高対事業規模比率" sheetId="16" r:id="rId2"/>
    <sheet name="1-⑤経費回収率" sheetId="14" r:id="rId3"/>
    <sheet name="1-⑥汚水処理原価" sheetId="13" r:id="rId4"/>
    <sheet name="1-⑦施設利用率" sheetId="12" r:id="rId5"/>
    <sheet name="1-⑧水洗化率" sheetId="10" r:id="rId6"/>
    <sheet name="まとめ" sheetId="11" r:id="rId7"/>
  </sheets>
  <definedNames>
    <definedName name="_xlnm.Print_Area" localSheetId="0">'1-①収益的収支比率'!$A$1:$S$43</definedName>
    <definedName name="_xlnm.Print_Area" localSheetId="1">'1-④企業債残高対事業規模比率'!$A$1:$S$43</definedName>
    <definedName name="_xlnm.Print_Area" localSheetId="2">'1-⑤経費回収率'!$A$1:$S$43</definedName>
    <definedName name="_xlnm.Print_Area" localSheetId="3">'1-⑥汚水処理原価'!$A$1:$S$43</definedName>
    <definedName name="_xlnm.Print_Area" localSheetId="4">'1-⑦施設利用率'!$A$1:$S$43</definedName>
    <definedName name="_xlnm.Print_Area" localSheetId="5">'1-⑧水洗化率'!$A$1:$S$43</definedName>
    <definedName name="_xlnm.Print_Area" localSheetId="6">まとめ!$A$1:$P$48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G49" i="16" l="1"/>
  <c r="D52" i="13" l="1"/>
  <c r="F50" i="16" l="1"/>
  <c r="G51" i="14" l="1"/>
  <c r="G48" i="14" s="1"/>
  <c r="F51" i="14"/>
  <c r="F48" i="14" s="1"/>
  <c r="E51" i="14"/>
  <c r="E48" i="14" s="1"/>
  <c r="D51" i="14"/>
  <c r="D48" i="14" s="1"/>
  <c r="C51" i="14"/>
  <c r="C48" i="14" s="1"/>
  <c r="C50" i="13" l="1"/>
  <c r="C47" i="13" s="1"/>
  <c r="D50" i="13"/>
  <c r="D47" i="13" s="1"/>
  <c r="E50" i="13"/>
  <c r="E47" i="13" s="1"/>
  <c r="F50" i="13"/>
  <c r="F47" i="13" s="1"/>
  <c r="G50" i="13"/>
  <c r="G47" i="13" s="1"/>
  <c r="G60" i="16" l="1"/>
  <c r="F59" i="16"/>
  <c r="F49" i="16" s="1"/>
  <c r="F47" i="16" s="1"/>
  <c r="F54" i="16" s="1"/>
  <c r="C50" i="16"/>
  <c r="C59" i="16" s="1"/>
  <c r="C49" i="16" s="1"/>
  <c r="D50" i="16"/>
  <c r="D59" i="16" s="1"/>
  <c r="D49" i="16" s="1"/>
  <c r="E50" i="16"/>
  <c r="E59" i="16" s="1"/>
  <c r="E49" i="16" s="1"/>
  <c r="E47" i="16" s="1"/>
  <c r="E54" i="16" s="1"/>
  <c r="G47" i="16"/>
  <c r="G50" i="16"/>
  <c r="G59" i="16" s="1"/>
  <c r="C50" i="15"/>
  <c r="C55" i="15" s="1"/>
  <c r="D50" i="15"/>
  <c r="D55" i="15" s="1"/>
  <c r="E50" i="15"/>
  <c r="E55" i="15" s="1"/>
  <c r="F50" i="15"/>
  <c r="F55" i="15" s="1"/>
  <c r="G50" i="15"/>
  <c r="G55" i="15" s="1"/>
  <c r="C52" i="14"/>
  <c r="G52" i="14"/>
  <c r="F52" i="14"/>
  <c r="E52" i="14"/>
  <c r="D52" i="14"/>
  <c r="C49" i="10"/>
  <c r="D49" i="10"/>
  <c r="E49" i="10"/>
  <c r="F49" i="10"/>
  <c r="G49" i="10"/>
  <c r="C49" i="12"/>
  <c r="D49" i="12"/>
  <c r="E49" i="12"/>
  <c r="F49" i="12"/>
  <c r="G49" i="12"/>
  <c r="G52" i="13"/>
  <c r="C52" i="13"/>
  <c r="E52" i="13"/>
  <c r="F52" i="13"/>
  <c r="G54" i="16" l="1"/>
  <c r="D47" i="16"/>
  <c r="D54" i="16" s="1"/>
  <c r="D60" i="16"/>
  <c r="F60" i="16"/>
  <c r="E60" i="16"/>
  <c r="C60" i="16"/>
  <c r="C47" i="16"/>
  <c r="C54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<sst xmlns="http://schemas.openxmlformats.org/spreadsheetml/2006/main" count="123" uniqueCount="77">
  <si>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</si>
  <si>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</si>
  <si>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</si>
  <si>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</si>
  <si>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</si>
  <si>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</si>
  <si>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</si>
  <si>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</si>
  <si>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営業収益</t>
    <rPh sb="0" eb="2">
      <t>エイギョウ</t>
    </rPh>
    <rPh sb="2" eb="4">
      <t>シュウエキ</t>
    </rPh>
    <phoneticPr fontId="2"/>
  </si>
  <si>
    <t>総収益</t>
    <rPh sb="0" eb="3">
      <t>ソウシュウエキ</t>
    </rPh>
    <phoneticPr fontId="2"/>
  </si>
  <si>
    <t>下水道使用料</t>
    <rPh sb="0" eb="3">
      <t>ゲスイドウ</t>
    </rPh>
    <rPh sb="3" eb="6">
      <t>シヨウリョウ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</si>
  <si>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</si>
  <si>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1-⑧</t>
    <phoneticPr fontId="2"/>
  </si>
  <si>
    <t>H24</t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</si>
  <si>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</si>
  <si>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</si>
  <si>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</si>
  <si>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</si>
  <si>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</si>
  <si>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H23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</si>
  <si>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</si>
  <si>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</si>
  <si>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</si>
  <si>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</si>
  <si>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</si>
  <si>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</si>
  <si>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</si>
  <si>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</si>
  <si>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</si>
  <si>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</si>
  <si>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</si>
  <si>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</si>
  <si>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</si>
  <si>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</si>
  <si>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</si>
  <si>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</si>
  <si>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</si>
  <si>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</si>
  <si>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</si>
  <si>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</si>
  <si>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</si>
  <si>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</si>
  <si>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</si>
  <si>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</si>
  <si>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</si>
  <si>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</si>
  <si>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</si>
  <si>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</si>
  <si>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</si>
  <si>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</si>
  <si>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</si>
  <si>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</si>
  <si>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</si>
  <si>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</si>
  <si>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</si>
  <si>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</si>
  <si>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</si>
  <si>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</si>
  <si>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</si>
  <si>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</si>
  <si>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</si>
  <si>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</si>
  <si>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</si>
  <si>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</si>
  <si>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</si>
  <si>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</si>
  <si>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</si>
  <si>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32表1行16列</t>
    <phoneticPr fontId="2"/>
  </si>
  <si>
    <t>32表2行16列</t>
    <rPh sb="7" eb="8">
      <t>レツ</t>
    </rPh>
    <phoneticPr fontId="2"/>
  </si>
  <si>
    <t>特定地域生活排水処理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</si>
  <si>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</si>
  <si>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</si>
  <si>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営業外収益</t>
    <rPh sb="0" eb="3">
      <t>エイギョウガイ</t>
    </rPh>
    <rPh sb="3" eb="5">
      <t>シュウエキ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</si>
  <si>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</si>
  <si>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</si>
  <si>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</si>
  <si>
    <t>26表1行17列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</si>
</sst>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0" fontId="10" fillId="0" borderId="0" xfId="0" applyFont="1" applyFill="1">
      <alignment vertical="center"/>
    </xf>
    <xf numFmtId="38" fontId="0" fillId="0" borderId="5" xfId="1" applyFont="1" applyBorder="1" applyAlignment="1">
      <alignment vertical="center"/>
    </xf>
    <xf numFmtId="38" fontId="0" fillId="0" borderId="5" xfId="1" applyFont="1" applyBorder="1">
      <alignment vertical="center"/>
    </xf>
    <xf numFmtId="176" fontId="0" fillId="0" borderId="21" xfId="2" applyNumberFormat="1" applyFont="1" applyBorder="1">
      <alignment vertical="center"/>
    </xf>
    <xf numFmtId="176" fontId="0" fillId="0" borderId="23" xfId="2" applyNumberFormat="1" applyFont="1" applyBorder="1">
      <alignment vertical="center"/>
    </xf>
    <xf numFmtId="176" fontId="0" fillId="0" borderId="24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21" xfId="1" applyFont="1" applyBorder="1">
      <alignment vertical="center"/>
    </xf>
    <xf numFmtId="40" fontId="0" fillId="0" borderId="21" xfId="1" applyNumberFormat="1" applyFont="1" applyBorder="1">
      <alignment vertical="center"/>
    </xf>
    <xf numFmtId="40" fontId="0" fillId="0" borderId="23" xfId="1" applyNumberFormat="1" applyFont="1" applyBorder="1">
      <alignment vertical="center"/>
    </xf>
    <xf numFmtId="40" fontId="0" fillId="0" borderId="24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0" xfId="1" applyFont="1" applyBorder="1" applyAlignment="1">
      <alignment vertical="center"/>
    </xf>
    <xf numFmtId="38" fontId="0" fillId="0" borderId="30" xfId="1" applyFont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0" fillId="0" borderId="31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'1-①収益的収支比率'!$A$49:$B$49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15809</c:v>
                </c:pt>
                <c:pt idx="1">
                  <c:v>18575</c:v>
                </c:pt>
                <c:pt idx="2">
                  <c:v>20971</c:v>
                </c:pt>
                <c:pt idx="3">
                  <c:v>25159</c:v>
                </c:pt>
                <c:pt idx="4">
                  <c:v>29049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'1-①収益的収支比率'!$A$48:$B$48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'1-①収益的収支比率'!$C$48:$G$48</c:f>
              <c:numCache>
                <c:formatCode>#,##0_);[Red]\(#,##0\)</c:formatCode>
                <c:ptCount val="5"/>
                <c:pt idx="0">
                  <c:v>12204</c:v>
                </c:pt>
                <c:pt idx="1">
                  <c:v>14265</c:v>
                </c:pt>
                <c:pt idx="2">
                  <c:v>16024</c:v>
                </c:pt>
                <c:pt idx="3">
                  <c:v>18523</c:v>
                </c:pt>
                <c:pt idx="4">
                  <c:v>20844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28013</c:v>
                </c:pt>
                <c:pt idx="1">
                  <c:v>32840</c:v>
                </c:pt>
                <c:pt idx="2">
                  <c:v>36995</c:v>
                </c:pt>
                <c:pt idx="3">
                  <c:v>43682</c:v>
                </c:pt>
                <c:pt idx="4">
                  <c:v>49893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734592"/>
        <c:axId val="90736128"/>
      </c:barChart>
      <c:catAx>
        <c:axId val="90734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0736128"/>
        <c:crosses val="autoZero"/>
        <c:auto val="1"/>
        <c:lblAlgn val="ctr"/>
        <c:lblOffset val="100"/>
        <c:noMultiLvlLbl val="0"/>
      </c:catAx>
      <c:valAx>
        <c:axId val="90736128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02108626795982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734592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'1-⑥汚水処理原価'!$A$50:$B$50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2479.6000000000004</c:v>
                </c:pt>
                <c:pt idx="1">
                  <c:v>2952.4</c:v>
                </c:pt>
                <c:pt idx="2">
                  <c:v>3600.4</c:v>
                </c:pt>
                <c:pt idx="3">
                  <c:v>4836</c:v>
                </c:pt>
                <c:pt idx="4">
                  <c:v>6102.8</c:v>
                </c:pt>
              </c:numCache>
            </c:numRef>
          </c:val>
        </c:ser>
        <c:ser>
          <c:idx val="0"/>
          <c:order val="1"/>
          <c:tx>
            <c:strRef>
              <c:f>'1-⑥汚水処理原価'!$A$48:$B$48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'1-⑥汚水処理原価'!$C$48:$G$48</c:f>
              <c:numCache>
                <c:formatCode>#,##0_);[Red]\(#,##0\)</c:formatCode>
                <c:ptCount val="5"/>
                <c:pt idx="0">
                  <c:v>21207</c:v>
                </c:pt>
                <c:pt idx="1">
                  <c:v>24937</c:v>
                </c:pt>
                <c:pt idx="2">
                  <c:v>27801</c:v>
                </c:pt>
                <c:pt idx="3">
                  <c:v>32408</c:v>
                </c:pt>
                <c:pt idx="4">
                  <c:v>36503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23686.6</c:v>
                </c:pt>
                <c:pt idx="1">
                  <c:v>27889.4</c:v>
                </c:pt>
                <c:pt idx="2">
                  <c:v>31401.4</c:v>
                </c:pt>
                <c:pt idx="3">
                  <c:v>37244</c:v>
                </c:pt>
                <c:pt idx="4">
                  <c:v>42605.8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49568"/>
        <c:axId val="88751104"/>
      </c:barChart>
      <c:catAx>
        <c:axId val="88749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8751104"/>
        <c:crosses val="autoZero"/>
        <c:auto val="1"/>
        <c:lblAlgn val="ctr"/>
        <c:lblOffset val="100"/>
        <c:noMultiLvlLbl val="0"/>
      </c:catAx>
      <c:valAx>
        <c:axId val="88751104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587570938659408E-2"/>
              <c:y val="8.082010558006427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49568"/>
        <c:crosses val="autoZero"/>
        <c:crossBetween val="between"/>
        <c:majorUnit val="2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72552</c:v>
                </c:pt>
                <c:pt idx="1">
                  <c:v>82879</c:v>
                </c:pt>
                <c:pt idx="2">
                  <c:v>94327</c:v>
                </c:pt>
                <c:pt idx="3">
                  <c:v>106923</c:v>
                </c:pt>
                <c:pt idx="4">
                  <c:v>118385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65184"/>
        <c:axId val="88766720"/>
      </c:barChart>
      <c:catAx>
        <c:axId val="88765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88766720"/>
        <c:crosses val="autoZero"/>
        <c:auto val="1"/>
        <c:lblAlgn val="ctr"/>
        <c:lblOffset val="100"/>
        <c:noMultiLvlLbl val="0"/>
      </c:catAx>
      <c:valAx>
        <c:axId val="88766720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6443780088986201E-2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65184"/>
        <c:crosses val="autoZero"/>
        <c:crossBetween val="between"/>
        <c:majorUnit val="2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23686.6</c:v>
                </c:pt>
                <c:pt idx="1">
                  <c:v>27889.4</c:v>
                </c:pt>
                <c:pt idx="2">
                  <c:v>31401.4</c:v>
                </c:pt>
                <c:pt idx="3">
                  <c:v>37244</c:v>
                </c:pt>
                <c:pt idx="4">
                  <c:v>42605.8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72552</c:v>
                </c:pt>
                <c:pt idx="1">
                  <c:v>82879</c:v>
                </c:pt>
                <c:pt idx="2">
                  <c:v>94327</c:v>
                </c:pt>
                <c:pt idx="3">
                  <c:v>106923</c:v>
                </c:pt>
                <c:pt idx="4">
                  <c:v>118385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87968"/>
        <c:axId val="88794240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326.47756092182158</c:v>
                </c:pt>
                <c:pt idx="1">
                  <c:v>336.49743855500191</c:v>
                </c:pt>
                <c:pt idx="2">
                  <c:v>332.89938193730325</c:v>
                </c:pt>
                <c:pt idx="3">
                  <c:v>348.32543044994998</c:v>
                </c:pt>
                <c:pt idx="4">
                  <c:v>359.89187819402798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33120"/>
        <c:axId val="88796160"/>
      </c:lineChart>
      <c:catAx>
        <c:axId val="88787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88794240"/>
        <c:crosses val="autoZero"/>
        <c:auto val="1"/>
        <c:lblAlgn val="ctr"/>
        <c:lblOffset val="100"/>
        <c:noMultiLvlLbl val="0"/>
      </c:catAx>
      <c:valAx>
        <c:axId val="88794240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6.7057273860579511E-2"/>
              <c:y val="5.54908253394829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87968"/>
        <c:crosses val="autoZero"/>
        <c:crossBetween val="between"/>
        <c:majorUnit val="20000"/>
      </c:valAx>
      <c:valAx>
        <c:axId val="88796160"/>
        <c:scaling>
          <c:orientation val="minMax"/>
          <c:max val="5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88933120"/>
        <c:crosses val="max"/>
        <c:crossBetween val="between"/>
        <c:majorUnit val="50"/>
      </c:valAx>
      <c:catAx>
        <c:axId val="88933120"/>
        <c:scaling>
          <c:orientation val="minMax"/>
        </c:scaling>
        <c:delete val="1"/>
        <c:axPos val="b"/>
        <c:majorTickMark val="out"/>
        <c:minorTickMark val="none"/>
        <c:tickLblPos val="nextTo"/>
        <c:crossAx val="887961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199</c:v>
                </c:pt>
                <c:pt idx="1">
                  <c:v>227</c:v>
                </c:pt>
                <c:pt idx="2">
                  <c:v>258</c:v>
                </c:pt>
                <c:pt idx="3">
                  <c:v>293</c:v>
                </c:pt>
                <c:pt idx="4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84576"/>
        <c:axId val="90702592"/>
      </c:barChart>
      <c:catAx>
        <c:axId val="88984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90702592"/>
        <c:crosses val="autoZero"/>
        <c:auto val="1"/>
        <c:lblAlgn val="ctr"/>
        <c:lblOffset val="100"/>
        <c:noMultiLvlLbl val="0"/>
      </c:catAx>
      <c:valAx>
        <c:axId val="90702592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6915612821"/>
              <c:y val="8.850239512011290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984576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433</c:v>
                </c:pt>
                <c:pt idx="1">
                  <c:v>500</c:v>
                </c:pt>
                <c:pt idx="2">
                  <c:v>561</c:v>
                </c:pt>
                <c:pt idx="3">
                  <c:v>657</c:v>
                </c:pt>
                <c:pt idx="4">
                  <c:v>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16416"/>
        <c:axId val="90726400"/>
      </c:barChart>
      <c:catAx>
        <c:axId val="90716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90726400"/>
        <c:crosses val="autoZero"/>
        <c:auto val="1"/>
        <c:lblAlgn val="ctr"/>
        <c:lblOffset val="100"/>
        <c:noMultiLvlLbl val="0"/>
      </c:catAx>
      <c:valAx>
        <c:axId val="90726400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313655311802604E-2"/>
              <c:y val="6.958090415689188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716416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199</c:v>
                </c:pt>
                <c:pt idx="1">
                  <c:v>227</c:v>
                </c:pt>
                <c:pt idx="2">
                  <c:v>258</c:v>
                </c:pt>
                <c:pt idx="3">
                  <c:v>293</c:v>
                </c:pt>
                <c:pt idx="4">
                  <c:v>324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433</c:v>
                </c:pt>
                <c:pt idx="1">
                  <c:v>500</c:v>
                </c:pt>
                <c:pt idx="2">
                  <c:v>561</c:v>
                </c:pt>
                <c:pt idx="3">
                  <c:v>657</c:v>
                </c:pt>
                <c:pt idx="4">
                  <c:v>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47648"/>
        <c:axId val="90749568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45.958429561200923</c:v>
                </c:pt>
                <c:pt idx="1">
                  <c:v>45.4</c:v>
                </c:pt>
                <c:pt idx="2">
                  <c:v>45.989304812834227</c:v>
                </c:pt>
                <c:pt idx="3">
                  <c:v>44.596651445966515</c:v>
                </c:pt>
                <c:pt idx="4">
                  <c:v>43.606998654104977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53280"/>
        <c:axId val="90751744"/>
      </c:lineChart>
      <c:catAx>
        <c:axId val="90747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0749568"/>
        <c:crosses val="autoZero"/>
        <c:auto val="1"/>
        <c:lblAlgn val="ctr"/>
        <c:lblOffset val="100"/>
        <c:noMultiLvlLbl val="0"/>
      </c:catAx>
      <c:valAx>
        <c:axId val="90749568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324182502550475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747648"/>
        <c:crosses val="autoZero"/>
        <c:crossBetween val="between"/>
        <c:majorUnit val="200"/>
      </c:valAx>
      <c:valAx>
        <c:axId val="90751744"/>
        <c:scaling>
          <c:orientation val="minMax"/>
          <c:max val="7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753280"/>
        <c:crosses val="max"/>
        <c:crossBetween val="between"/>
        <c:majorUnit val="10"/>
      </c:valAx>
      <c:catAx>
        <c:axId val="90753280"/>
        <c:scaling>
          <c:orientation val="minMax"/>
        </c:scaling>
        <c:delete val="1"/>
        <c:axPos val="b"/>
        <c:majorTickMark val="out"/>
        <c:minorTickMark val="none"/>
        <c:tickLblPos val="nextTo"/>
        <c:crossAx val="907517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778</c:v>
                </c:pt>
                <c:pt idx="1">
                  <c:v>906</c:v>
                </c:pt>
                <c:pt idx="2">
                  <c:v>1001</c:v>
                </c:pt>
                <c:pt idx="3">
                  <c:v>1193</c:v>
                </c:pt>
                <c:pt idx="4">
                  <c:v>1189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07392"/>
        <c:axId val="90908928"/>
      </c:barChart>
      <c:catAx>
        <c:axId val="90907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08928"/>
        <c:crosses val="autoZero"/>
        <c:auto val="1"/>
        <c:lblAlgn val="ctr"/>
        <c:lblOffset val="100"/>
        <c:noMultiLvlLbl val="0"/>
      </c:catAx>
      <c:valAx>
        <c:axId val="90908928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7814906826486263"/>
              <c:y val="6.545552649996702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07392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8104</c:v>
                </c:pt>
                <c:pt idx="1">
                  <c:v>8313</c:v>
                </c:pt>
                <c:pt idx="2">
                  <c:v>8064</c:v>
                </c:pt>
                <c:pt idx="3">
                  <c:v>7822</c:v>
                </c:pt>
                <c:pt idx="4">
                  <c:v>7587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27104"/>
        <c:axId val="90928640"/>
      </c:barChart>
      <c:catAx>
        <c:axId val="90927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28640"/>
        <c:crosses val="autoZero"/>
        <c:auto val="1"/>
        <c:lblAlgn val="ctr"/>
        <c:lblOffset val="100"/>
        <c:noMultiLvlLbl val="0"/>
      </c:catAx>
      <c:valAx>
        <c:axId val="90928640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2586148656551621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27104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778</c:v>
                </c:pt>
                <c:pt idx="1">
                  <c:v>906</c:v>
                </c:pt>
                <c:pt idx="2">
                  <c:v>1001</c:v>
                </c:pt>
                <c:pt idx="3">
                  <c:v>1193</c:v>
                </c:pt>
                <c:pt idx="4">
                  <c:v>1189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8104</c:v>
                </c:pt>
                <c:pt idx="1">
                  <c:v>8313</c:v>
                </c:pt>
                <c:pt idx="2">
                  <c:v>8064</c:v>
                </c:pt>
                <c:pt idx="3">
                  <c:v>7822</c:v>
                </c:pt>
                <c:pt idx="4">
                  <c:v>7587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49888"/>
        <c:axId val="90952064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9.6001974333662385</c:v>
                </c:pt>
                <c:pt idx="1">
                  <c:v>10.898592565860699</c:v>
                </c:pt>
                <c:pt idx="2">
                  <c:v>12.413194444444445</c:v>
                </c:pt>
                <c:pt idx="3">
                  <c:v>15.251853745845054</c:v>
                </c:pt>
                <c:pt idx="4">
                  <c:v>15.671543429550546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55776"/>
        <c:axId val="90953984"/>
      </c:lineChart>
      <c:catAx>
        <c:axId val="9094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52064"/>
        <c:crosses val="autoZero"/>
        <c:auto val="1"/>
        <c:lblAlgn val="ctr"/>
        <c:lblOffset val="100"/>
        <c:noMultiLvlLbl val="0"/>
      </c:catAx>
      <c:valAx>
        <c:axId val="90952064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5669522100243297"/>
              <c:y val="6.43995782578459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49888"/>
        <c:crosses val="autoZero"/>
        <c:crossBetween val="between"/>
        <c:majorUnit val="1500"/>
      </c:valAx>
      <c:valAx>
        <c:axId val="90953984"/>
        <c:scaling>
          <c:orientation val="minMax"/>
          <c:max val="9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955776"/>
        <c:crosses val="max"/>
        <c:crossBetween val="between"/>
        <c:majorUnit val="15"/>
      </c:valAx>
      <c:catAx>
        <c:axId val="9095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909539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23686.6</c:v>
                </c:pt>
                <c:pt idx="1">
                  <c:v>27889.4</c:v>
                </c:pt>
                <c:pt idx="2">
                  <c:v>31401.4</c:v>
                </c:pt>
                <c:pt idx="3">
                  <c:v>37244</c:v>
                </c:pt>
                <c:pt idx="4">
                  <c:v>42605.8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54240"/>
        <c:axId val="91356160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51.51435832918191</c:v>
                </c:pt>
                <c:pt idx="1">
                  <c:v>51.141293824894042</c:v>
                </c:pt>
                <c:pt idx="2">
                  <c:v>51.023202787136881</c:v>
                </c:pt>
                <c:pt idx="3">
                  <c:v>49.728815379658471</c:v>
                </c:pt>
                <c:pt idx="4">
                  <c:v>48.918222401644847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56608"/>
      </c:lineChart>
      <c:catAx>
        <c:axId val="91354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1356160"/>
        <c:crosses val="autoZero"/>
        <c:auto val="1"/>
        <c:lblAlgn val="ctr"/>
        <c:lblOffset val="100"/>
        <c:noMultiLvlLbl val="0"/>
      </c:catAx>
      <c:valAx>
        <c:axId val="91356160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1354240"/>
        <c:crosses val="autoZero"/>
        <c:crossBetween val="between"/>
        <c:majorUnit val="10000"/>
      </c:valAx>
      <c:valAx>
        <c:axId val="107156608"/>
        <c:scaling>
          <c:orientation val="minMax"/>
          <c:max val="65"/>
          <c:min val="4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07158144"/>
        <c:crosses val="max"/>
        <c:crossBetween val="between"/>
        <c:majorUnit val="5"/>
      </c:valAx>
      <c:catAx>
        <c:axId val="10715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71566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'1-①収益的収支比率'!$A$54:$B$54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6199</c:v>
                </c:pt>
                <c:pt idx="1">
                  <c:v>7381</c:v>
                </c:pt>
                <c:pt idx="2">
                  <c:v>9001</c:v>
                </c:pt>
                <c:pt idx="3">
                  <c:v>12090</c:v>
                </c:pt>
                <c:pt idx="4">
                  <c:v>15257</c:v>
                </c:pt>
              </c:numCache>
            </c:numRef>
          </c:val>
        </c:ser>
        <c:ser>
          <c:idx val="4"/>
          <c:order val="1"/>
          <c:tx>
            <c:strRef>
              <c:f>'1-①収益的収支比率'!$A$53:$B$53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'1-①収益的収支比率'!$C$53:$G$53</c:f>
              <c:numCache>
                <c:formatCode>#,##0_);[Red]\(#,##0\)</c:formatCode>
                <c:ptCount val="5"/>
                <c:pt idx="0">
                  <c:v>3087</c:v>
                </c:pt>
                <c:pt idx="1">
                  <c:v>3474</c:v>
                </c:pt>
                <c:pt idx="2">
                  <c:v>3793</c:v>
                </c:pt>
                <c:pt idx="3">
                  <c:v>4020</c:v>
                </c:pt>
                <c:pt idx="4">
                  <c:v>4236</c:v>
                </c:pt>
              </c:numCache>
            </c:numRef>
          </c:val>
        </c:ser>
        <c:ser>
          <c:idx val="3"/>
          <c:order val="2"/>
          <c:tx>
            <c:strRef>
              <c:f>'1-①収益的収支比率'!$A$52:$B$52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21207</c:v>
                </c:pt>
                <c:pt idx="1">
                  <c:v>24937</c:v>
                </c:pt>
                <c:pt idx="2">
                  <c:v>27801</c:v>
                </c:pt>
                <c:pt idx="3">
                  <c:v>32408</c:v>
                </c:pt>
                <c:pt idx="4">
                  <c:v>36503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30493</c:v>
                </c:pt>
                <c:pt idx="1">
                  <c:v>35792</c:v>
                </c:pt>
                <c:pt idx="2">
                  <c:v>40595</c:v>
                </c:pt>
                <c:pt idx="3">
                  <c:v>48518</c:v>
                </c:pt>
                <c:pt idx="4">
                  <c:v>55996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40832"/>
        <c:axId val="119853440"/>
      </c:barChart>
      <c:catAx>
        <c:axId val="114440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853440"/>
        <c:crosses val="autoZero"/>
        <c:auto val="1"/>
        <c:lblAlgn val="ctr"/>
        <c:lblOffset val="100"/>
        <c:noMultiLvlLbl val="0"/>
      </c:catAx>
      <c:valAx>
        <c:axId val="119853440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7.5950613125231006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4440832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778</c:v>
                </c:pt>
                <c:pt idx="1">
                  <c:v>906</c:v>
                </c:pt>
                <c:pt idx="2">
                  <c:v>1001</c:v>
                </c:pt>
                <c:pt idx="3">
                  <c:v>1193</c:v>
                </c:pt>
                <c:pt idx="4">
                  <c:v>1189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8104</c:v>
                </c:pt>
                <c:pt idx="1">
                  <c:v>8313</c:v>
                </c:pt>
                <c:pt idx="2">
                  <c:v>8064</c:v>
                </c:pt>
                <c:pt idx="3">
                  <c:v>7822</c:v>
                </c:pt>
                <c:pt idx="4">
                  <c:v>7587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54656"/>
        <c:axId val="110364160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9.6001974333662385</c:v>
                </c:pt>
                <c:pt idx="1">
                  <c:v>10.898592565860699</c:v>
                </c:pt>
                <c:pt idx="2">
                  <c:v>12.413194444444445</c:v>
                </c:pt>
                <c:pt idx="3">
                  <c:v>15.251853745845054</c:v>
                </c:pt>
                <c:pt idx="4">
                  <c:v>15.671543429550546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67872"/>
        <c:axId val="110366080"/>
      </c:lineChart>
      <c:catAx>
        <c:axId val="108854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364160"/>
        <c:crosses val="autoZero"/>
        <c:auto val="1"/>
        <c:lblAlgn val="ctr"/>
        <c:lblOffset val="100"/>
        <c:noMultiLvlLbl val="0"/>
      </c:catAx>
      <c:valAx>
        <c:axId val="110364160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20011410256410256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08854656"/>
        <c:crosses val="autoZero"/>
        <c:crossBetween val="between"/>
        <c:majorUnit val="1500"/>
      </c:valAx>
      <c:valAx>
        <c:axId val="110366080"/>
        <c:scaling>
          <c:orientation val="minMax"/>
          <c:max val="9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367872"/>
        <c:crosses val="max"/>
        <c:crossBetween val="between"/>
        <c:majorUnit val="15"/>
      </c:valAx>
      <c:catAx>
        <c:axId val="110367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103660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199</c:v>
                </c:pt>
                <c:pt idx="1">
                  <c:v>227</c:v>
                </c:pt>
                <c:pt idx="2">
                  <c:v>258</c:v>
                </c:pt>
                <c:pt idx="3">
                  <c:v>293</c:v>
                </c:pt>
                <c:pt idx="4">
                  <c:v>324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433</c:v>
                </c:pt>
                <c:pt idx="1">
                  <c:v>500</c:v>
                </c:pt>
                <c:pt idx="2">
                  <c:v>561</c:v>
                </c:pt>
                <c:pt idx="3">
                  <c:v>657</c:v>
                </c:pt>
                <c:pt idx="4">
                  <c:v>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9600"/>
        <c:axId val="110493696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45.958429561200923</c:v>
                </c:pt>
                <c:pt idx="1">
                  <c:v>45.4</c:v>
                </c:pt>
                <c:pt idx="2">
                  <c:v>45.989304812834227</c:v>
                </c:pt>
                <c:pt idx="3">
                  <c:v>44.596651445966515</c:v>
                </c:pt>
                <c:pt idx="4">
                  <c:v>43.606998654104977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97152"/>
        <c:axId val="110495616"/>
      </c:lineChart>
      <c:catAx>
        <c:axId val="110409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493696"/>
        <c:crosses val="autoZero"/>
        <c:auto val="1"/>
        <c:lblAlgn val="ctr"/>
        <c:lblOffset val="100"/>
        <c:noMultiLvlLbl val="0"/>
      </c:catAx>
      <c:valAx>
        <c:axId val="110493696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8940534188034189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409600"/>
        <c:crosses val="autoZero"/>
        <c:crossBetween val="between"/>
        <c:majorUnit val="200"/>
      </c:valAx>
      <c:valAx>
        <c:axId val="110495616"/>
        <c:scaling>
          <c:orientation val="minMax"/>
          <c:max val="7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497152"/>
        <c:crosses val="max"/>
        <c:crossBetween val="between"/>
        <c:majorUnit val="10"/>
      </c:valAx>
      <c:catAx>
        <c:axId val="110497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04956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23686.6</c:v>
                </c:pt>
                <c:pt idx="1">
                  <c:v>27889.4</c:v>
                </c:pt>
                <c:pt idx="2">
                  <c:v>31401.4</c:v>
                </c:pt>
                <c:pt idx="3">
                  <c:v>37244</c:v>
                </c:pt>
                <c:pt idx="4">
                  <c:v>42605.8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72552</c:v>
                </c:pt>
                <c:pt idx="1">
                  <c:v>82879</c:v>
                </c:pt>
                <c:pt idx="2">
                  <c:v>94327</c:v>
                </c:pt>
                <c:pt idx="3">
                  <c:v>106923</c:v>
                </c:pt>
                <c:pt idx="4">
                  <c:v>118385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51424"/>
        <c:axId val="110553344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326.47756092182158</c:v>
                </c:pt>
                <c:pt idx="1">
                  <c:v>336.49743855500191</c:v>
                </c:pt>
                <c:pt idx="2">
                  <c:v>332.89938193730325</c:v>
                </c:pt>
                <c:pt idx="3">
                  <c:v>348.32543044994998</c:v>
                </c:pt>
                <c:pt idx="4">
                  <c:v>359.89187819402798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57056"/>
        <c:axId val="110555520"/>
      </c:lineChart>
      <c:catAx>
        <c:axId val="110551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553344"/>
        <c:crosses val="autoZero"/>
        <c:auto val="1"/>
        <c:lblAlgn val="ctr"/>
        <c:lblOffset val="100"/>
        <c:noMultiLvlLbl val="0"/>
      </c:catAx>
      <c:valAx>
        <c:axId val="110553344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551424"/>
        <c:crosses val="autoZero"/>
        <c:crossBetween val="between"/>
        <c:majorUnit val="20000"/>
      </c:valAx>
      <c:valAx>
        <c:axId val="110555520"/>
        <c:scaling>
          <c:orientation val="minMax"/>
          <c:max val="5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10557056"/>
        <c:crosses val="max"/>
        <c:crossBetween val="between"/>
        <c:majorUnit val="50"/>
      </c:valAx>
      <c:catAx>
        <c:axId val="11055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05555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061728395061726"/>
          <c:y val="0.22036429420796572"/>
          <c:w val="0.53035041152263374"/>
          <c:h val="0.47935189125030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59712</c:v>
                </c:pt>
                <c:pt idx="1">
                  <c:v>71443</c:v>
                </c:pt>
                <c:pt idx="2">
                  <c:v>81957</c:v>
                </c:pt>
                <c:pt idx="3">
                  <c:v>100130</c:v>
                </c:pt>
                <c:pt idx="4">
                  <c:v>117284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75104"/>
        <c:axId val="118985472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489.36239960662186</c:v>
                </c:pt>
                <c:pt idx="1">
                  <c:v>500.89742690878501</c:v>
                </c:pt>
                <c:pt idx="2">
                  <c:v>511.52789913868429</c:v>
                </c:pt>
                <c:pt idx="3">
                  <c:v>540.62955563954426</c:v>
                </c:pt>
                <c:pt idx="4">
                  <c:v>562.72910469244789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8816"/>
        <c:axId val="118987392"/>
      </c:lineChart>
      <c:catAx>
        <c:axId val="118975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8985472"/>
        <c:crosses val="autoZero"/>
        <c:auto val="1"/>
        <c:lblAlgn val="ctr"/>
        <c:lblOffset val="100"/>
        <c:noMultiLvlLbl val="0"/>
      </c:catAx>
      <c:valAx>
        <c:axId val="118985472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180082304526748"/>
              <c:y val="0.1431105877134958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8975104"/>
        <c:crosses val="autoZero"/>
        <c:crossBetween val="between"/>
        <c:majorUnit val="30000"/>
      </c:valAx>
      <c:valAx>
        <c:axId val="118987392"/>
        <c:scaling>
          <c:orientation val="minMax"/>
          <c:max val="800"/>
          <c:min val="3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9058816"/>
        <c:crosses val="max"/>
        <c:crossBetween val="between"/>
        <c:majorUnit val="100"/>
      </c:valAx>
      <c:catAx>
        <c:axId val="11905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189873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28013</c:v>
                </c:pt>
                <c:pt idx="1">
                  <c:v>32840</c:v>
                </c:pt>
                <c:pt idx="2">
                  <c:v>36995</c:v>
                </c:pt>
                <c:pt idx="3">
                  <c:v>43682</c:v>
                </c:pt>
                <c:pt idx="4">
                  <c:v>49893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30493</c:v>
                </c:pt>
                <c:pt idx="1">
                  <c:v>35792</c:v>
                </c:pt>
                <c:pt idx="2">
                  <c:v>40595</c:v>
                </c:pt>
                <c:pt idx="3">
                  <c:v>48518</c:v>
                </c:pt>
                <c:pt idx="4">
                  <c:v>55996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08384"/>
        <c:axId val="119810304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91.866985865608498</c:v>
                </c:pt>
                <c:pt idx="1">
                  <c:v>91.752346893160492</c:v>
                </c:pt>
                <c:pt idx="2">
                  <c:v>91.131912797142505</c:v>
                </c:pt>
                <c:pt idx="3">
                  <c:v>90.032565233521581</c:v>
                </c:pt>
                <c:pt idx="4">
                  <c:v>89.101007214801058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22208"/>
        <c:axId val="119820672"/>
      </c:lineChart>
      <c:catAx>
        <c:axId val="119808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9810304"/>
        <c:crosses val="autoZero"/>
        <c:auto val="1"/>
        <c:lblAlgn val="ctr"/>
        <c:lblOffset val="100"/>
        <c:noMultiLvlLbl val="0"/>
      </c:catAx>
      <c:valAx>
        <c:axId val="119810304"/>
        <c:scaling>
          <c:orientation val="minMax"/>
          <c:max val="60000"/>
          <c:min val="2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52200854700854"/>
              <c:y val="6.439953762224866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808384"/>
        <c:crosses val="autoZero"/>
        <c:crossBetween val="between"/>
        <c:majorUnit val="10000"/>
      </c:valAx>
      <c:valAx>
        <c:axId val="119820672"/>
        <c:scaling>
          <c:orientation val="minMax"/>
          <c:max val="95"/>
          <c:min val="8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9822208"/>
        <c:crosses val="max"/>
        <c:crossBetween val="between"/>
        <c:majorUnit val="5"/>
      </c:valAx>
      <c:catAx>
        <c:axId val="119822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98206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28013</c:v>
                </c:pt>
                <c:pt idx="1">
                  <c:v>32840</c:v>
                </c:pt>
                <c:pt idx="2">
                  <c:v>36995</c:v>
                </c:pt>
                <c:pt idx="3">
                  <c:v>43682</c:v>
                </c:pt>
                <c:pt idx="4">
                  <c:v>49893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30493</c:v>
                </c:pt>
                <c:pt idx="1">
                  <c:v>35792</c:v>
                </c:pt>
                <c:pt idx="2">
                  <c:v>40595</c:v>
                </c:pt>
                <c:pt idx="3">
                  <c:v>48518</c:v>
                </c:pt>
                <c:pt idx="4">
                  <c:v>55996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83488"/>
        <c:axId val="121819136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91.866985865608498</c:v>
                </c:pt>
                <c:pt idx="1">
                  <c:v>91.752346893160492</c:v>
                </c:pt>
                <c:pt idx="2">
                  <c:v>91.131912797142505</c:v>
                </c:pt>
                <c:pt idx="3">
                  <c:v>90.032565233521581</c:v>
                </c:pt>
                <c:pt idx="4">
                  <c:v>89.101007214801058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90528"/>
        <c:axId val="121821056"/>
      </c:lineChart>
      <c:catAx>
        <c:axId val="121583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1819136"/>
        <c:crosses val="autoZero"/>
        <c:auto val="1"/>
        <c:lblAlgn val="ctr"/>
        <c:lblOffset val="100"/>
        <c:noMultiLvlLbl val="0"/>
      </c:catAx>
      <c:valAx>
        <c:axId val="121819136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583488"/>
        <c:crosses val="autoZero"/>
        <c:crossBetween val="between"/>
        <c:majorUnit val="10000"/>
      </c:valAx>
      <c:valAx>
        <c:axId val="121821056"/>
        <c:scaling>
          <c:orientation val="minMax"/>
          <c:max val="95"/>
          <c:min val="8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5590528"/>
        <c:crosses val="max"/>
        <c:crossBetween val="between"/>
        <c:majorUnit val="5"/>
      </c:valAx>
      <c:catAx>
        <c:axId val="125590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18210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59712</c:v>
                </c:pt>
                <c:pt idx="1">
                  <c:v>71443</c:v>
                </c:pt>
                <c:pt idx="2">
                  <c:v>81957</c:v>
                </c:pt>
                <c:pt idx="3">
                  <c:v>100130</c:v>
                </c:pt>
                <c:pt idx="4">
                  <c:v>117284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'1-④企業債残高対事業規模比率'!$A$48:$B$48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'1-④企業債残高対事業規模比率'!$C$48:$G$48</c:f>
              <c:numCache>
                <c:formatCode>#,##0_);[Red]\(#,##0\)</c:formatCode>
                <c:ptCount val="5"/>
                <c:pt idx="0">
                  <c:v>223677</c:v>
                </c:pt>
                <c:pt idx="1">
                  <c:v>262696</c:v>
                </c:pt>
                <c:pt idx="2">
                  <c:v>291695</c:v>
                </c:pt>
                <c:pt idx="3">
                  <c:v>333805</c:v>
                </c:pt>
                <c:pt idx="4">
                  <c:v>374749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'1-④企業債残高対事業規模比率'!$A$49:$B$49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163965</c:v>
                </c:pt>
                <c:pt idx="1">
                  <c:v>191253</c:v>
                </c:pt>
                <c:pt idx="2">
                  <c:v>209738</c:v>
                </c:pt>
                <c:pt idx="3">
                  <c:v>233675</c:v>
                </c:pt>
                <c:pt idx="4">
                  <c:v>257465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30240"/>
        <c:axId val="135931776"/>
      </c:barChart>
      <c:catAx>
        <c:axId val="135930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931776"/>
        <c:crosses val="autoZero"/>
        <c:auto val="1"/>
        <c:lblAlgn val="ctr"/>
        <c:lblOffset val="100"/>
        <c:noMultiLvlLbl val="0"/>
      </c:catAx>
      <c:valAx>
        <c:axId val="135931776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110807004739381"/>
              <c:y val="0.10386697420021014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593024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'1-④企業債残高対事業規模比率'!$A$51:$B$51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'1-④企業債残高対事業規模比率'!$A$52:$B$52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'1-④企業債残高対事業規模比率'!$A$53:$B$53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17344"/>
        <c:axId val="136692864"/>
      </c:barChart>
      <c:catAx>
        <c:axId val="136617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692864"/>
        <c:crosses val="autoZero"/>
        <c:auto val="1"/>
        <c:lblAlgn val="ctr"/>
        <c:lblOffset val="100"/>
        <c:noMultiLvlLbl val="0"/>
      </c:catAx>
      <c:valAx>
        <c:axId val="136692864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47111223396541"/>
              <c:y val="0.1089122709218869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6617344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59712</c:v>
                </c:pt>
                <c:pt idx="1">
                  <c:v>71443</c:v>
                </c:pt>
                <c:pt idx="2">
                  <c:v>81957</c:v>
                </c:pt>
                <c:pt idx="3">
                  <c:v>100130</c:v>
                </c:pt>
                <c:pt idx="4">
                  <c:v>117284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19264"/>
        <c:axId val="3902080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489.36239960662186</c:v>
                </c:pt>
                <c:pt idx="1">
                  <c:v>500.89742690878501</c:v>
                </c:pt>
                <c:pt idx="2">
                  <c:v>511.52789913868429</c:v>
                </c:pt>
                <c:pt idx="3">
                  <c:v>540.62955563954426</c:v>
                </c:pt>
                <c:pt idx="4">
                  <c:v>562.72910469244789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24512"/>
        <c:axId val="39022976"/>
      </c:lineChart>
      <c:catAx>
        <c:axId val="39019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39020800"/>
        <c:crosses val="autoZero"/>
        <c:auto val="1"/>
        <c:lblAlgn val="ctr"/>
        <c:lblOffset val="100"/>
        <c:noMultiLvlLbl val="0"/>
      </c:catAx>
      <c:valAx>
        <c:axId val="39020800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802061966028761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019264"/>
        <c:crosses val="autoZero"/>
        <c:crossBetween val="between"/>
        <c:majorUnit val="100000"/>
      </c:valAx>
      <c:valAx>
        <c:axId val="39022976"/>
        <c:scaling>
          <c:orientation val="minMax"/>
          <c:max val="700"/>
          <c:min val="3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39024512"/>
        <c:crosses val="max"/>
        <c:crossBetween val="between"/>
        <c:majorUnit val="100"/>
      </c:valAx>
      <c:catAx>
        <c:axId val="3902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390229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1360"/>
        <c:axId val="39552896"/>
      </c:barChart>
      <c:catAx>
        <c:axId val="39551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39552896"/>
        <c:crosses val="autoZero"/>
        <c:auto val="1"/>
        <c:lblAlgn val="ctr"/>
        <c:lblOffset val="100"/>
        <c:noMultiLvlLbl val="0"/>
      </c:catAx>
      <c:valAx>
        <c:axId val="39552896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4067071829925007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551360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'1-⑤経費回収率'!$A$51:$B$51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2479.6000000000004</c:v>
                </c:pt>
                <c:pt idx="1">
                  <c:v>2952.4</c:v>
                </c:pt>
                <c:pt idx="2">
                  <c:v>3600.4</c:v>
                </c:pt>
                <c:pt idx="3">
                  <c:v>4836</c:v>
                </c:pt>
                <c:pt idx="4">
                  <c:v>6102.8</c:v>
                </c:pt>
              </c:numCache>
            </c:numRef>
          </c:val>
        </c:ser>
        <c:ser>
          <c:idx val="2"/>
          <c:order val="1"/>
          <c:tx>
            <c:strRef>
              <c:f>'1-⑤経費回収率'!$A$49:$B$49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21207</c:v>
                </c:pt>
                <c:pt idx="1">
                  <c:v>24937</c:v>
                </c:pt>
                <c:pt idx="2">
                  <c:v>27801</c:v>
                </c:pt>
                <c:pt idx="3">
                  <c:v>32408</c:v>
                </c:pt>
                <c:pt idx="4">
                  <c:v>36503</c:v>
                </c:pt>
              </c:numCache>
            </c:numRef>
          </c:val>
        </c:ser>
        <c:ser>
          <c:idx val="1"/>
          <c:order val="2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23686.6</c:v>
                </c:pt>
                <c:pt idx="1">
                  <c:v>27889.4</c:v>
                </c:pt>
                <c:pt idx="2">
                  <c:v>31401.4</c:v>
                </c:pt>
                <c:pt idx="3">
                  <c:v>37244</c:v>
                </c:pt>
                <c:pt idx="4">
                  <c:v>42605.8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68896"/>
        <c:axId val="39570432"/>
      </c:barChart>
      <c:catAx>
        <c:axId val="39568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39570432"/>
        <c:crosses val="autoZero"/>
        <c:auto val="1"/>
        <c:lblAlgn val="ctr"/>
        <c:lblOffset val="100"/>
        <c:noMultiLvlLbl val="0"/>
      </c:catAx>
      <c:valAx>
        <c:axId val="39570432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9806822275557799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568896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12202</c:v>
                </c:pt>
                <c:pt idx="1">
                  <c:v>14263</c:v>
                </c:pt>
                <c:pt idx="2">
                  <c:v>16022</c:v>
                </c:pt>
                <c:pt idx="3">
                  <c:v>18521</c:v>
                </c:pt>
                <c:pt idx="4">
                  <c:v>20842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23686.6</c:v>
                </c:pt>
                <c:pt idx="1">
                  <c:v>27889.4</c:v>
                </c:pt>
                <c:pt idx="2">
                  <c:v>31401.4</c:v>
                </c:pt>
                <c:pt idx="3">
                  <c:v>37244</c:v>
                </c:pt>
                <c:pt idx="4">
                  <c:v>42605.8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9344"/>
        <c:axId val="79525376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51.51435832918191</c:v>
                </c:pt>
                <c:pt idx="1">
                  <c:v>51.141293824894042</c:v>
                </c:pt>
                <c:pt idx="2">
                  <c:v>51.023202787136881</c:v>
                </c:pt>
                <c:pt idx="3">
                  <c:v>49.728815379658471</c:v>
                </c:pt>
                <c:pt idx="4">
                  <c:v>48.918222401644847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9456"/>
        <c:axId val="79527296"/>
      </c:lineChart>
      <c:catAx>
        <c:axId val="78249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79525376"/>
        <c:crosses val="autoZero"/>
        <c:auto val="1"/>
        <c:lblAlgn val="ctr"/>
        <c:lblOffset val="100"/>
        <c:noMultiLvlLbl val="0"/>
      </c:catAx>
      <c:valAx>
        <c:axId val="79525376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78249344"/>
        <c:crosses val="autoZero"/>
        <c:crossBetween val="between"/>
        <c:majorUnit val="10000"/>
      </c:valAx>
      <c:valAx>
        <c:axId val="79527296"/>
        <c:scaling>
          <c:orientation val="minMax"/>
          <c:max val="65"/>
          <c:min val="4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87139456"/>
        <c:crosses val="max"/>
        <c:crossBetween val="between"/>
        <c:majorUnit val="5"/>
      </c:valAx>
      <c:catAx>
        <c:axId val="8713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795272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25</xdr:row>
      <xdr:rowOff>47625</xdr:rowOff>
    </xdr:from>
    <xdr:to>
      <xdr:col>7</xdr:col>
      <xdr:colOff>628649</xdr:colOff>
      <xdr:row>42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0.87444</cdr:x>
      <cdr:y>0.0386</cdr:y>
    </cdr:from>
    <cdr:to>
      <cdr:x>0.96127</cdr:x>
      <cdr:y>0.08867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46775" y="1651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660147</xdr:colOff>
      <xdr:row>4</xdr:row>
      <xdr:rowOff>57676</xdr:rowOff>
    </xdr:from>
    <xdr:to>
      <xdr:col>15</xdr:col>
      <xdr:colOff>757647</xdr:colOff>
      <xdr:row>25</xdr:row>
      <xdr:rowOff>118772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656091</xdr:colOff>
      <xdr:row>26</xdr:row>
      <xdr:rowOff>56358</xdr:rowOff>
    </xdr:from>
    <xdr:to>
      <xdr:col>15</xdr:col>
      <xdr:colOff>753591</xdr:colOff>
      <xdr:row>47</xdr:row>
      <xdr:rowOff>117454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419223</xdr:colOff>
      <xdr:row>26</xdr:row>
      <xdr:rowOff>61280</xdr:rowOff>
    </xdr:from>
    <xdr:to>
      <xdr:col>10</xdr:col>
      <xdr:colOff>516723</xdr:colOff>
      <xdr:row>47</xdr:row>
      <xdr:rowOff>122376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172513</xdr:colOff>
      <xdr:row>26</xdr:row>
      <xdr:rowOff>58890</xdr:rowOff>
    </xdr:from>
    <xdr:to>
      <xdr:col>5</xdr:col>
      <xdr:colOff>270013</xdr:colOff>
      <xdr:row>47</xdr:row>
      <xdr:rowOff>119986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416102</xdr:colOff>
      <xdr:row>4</xdr:row>
      <xdr:rowOff>50622</xdr:rowOff>
    </xdr:from>
    <xdr:to>
      <xdr:col>10</xdr:col>
      <xdr:colOff>513602</xdr:colOff>
      <xdr:row>25</xdr:row>
      <xdr:rowOff>111718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179237</xdr:colOff>
      <xdr:row>4</xdr:row>
      <xdr:rowOff>58157</xdr:rowOff>
    </xdr:from>
    <xdr:to>
      <xdr:col>5</xdr:col>
      <xdr:colOff>276737</xdr:colOff>
      <xdr:row>25</xdr:row>
      <xdr:rowOff>119253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0.82772</cdr:x>
      <cdr:y>0.0607</cdr:y>
    </cdr:from>
    <cdr:to>
      <cdr:x>0.94923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227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0.82576</cdr:x>
      <cdr:y>0.11012</cdr:y>
    </cdr:from>
    <cdr:to>
      <cdr:x>0.94727</cdr:x>
      <cdr:y>0.1686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13200" y="40322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0.86183</cdr:x>
      <cdr:y>0.04306</cdr:y>
    </cdr:from>
    <cdr:to>
      <cdr:x>0.94867</cdr:x>
      <cdr:y>0.09313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61050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0.86743</cdr:x>
      <cdr:y>0.04751</cdr:y>
    </cdr:from>
    <cdr:to>
      <cdr:x>0.95427</cdr:x>
      <cdr:y>0.09758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99150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66675</xdr:rowOff>
    </xdr:from>
    <xdr:to>
      <xdr:col>7</xdr:col>
      <xdr:colOff>638174</xdr:colOff>
      <xdr:row>42</xdr:row>
      <xdr:rowOff>152400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7"/>
  <sheetViews>
    <sheetView showGridLines="0" showRowColHeaders="0" view="pageBreakPreview" zoomScaleNormal="100" zoomScaleSheetLayoutView="100" workbookViewId="0">
      <selection activeCell="C52" sqref="C52:C53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0" t="s">
        <v>52</v>
      </c>
      <c r="B2" s="72" t="s">
        <v>0</v>
      </c>
      <c r="C2" s="73"/>
      <c r="D2" s="76" t="s">
        <v>53</v>
      </c>
      <c r="E2" s="77"/>
      <c r="F2" s="77"/>
      <c r="G2" s="77"/>
      <c r="H2" s="78"/>
      <c r="J2" s="11"/>
      <c r="K2" s="11"/>
    </row>
    <row r="3" spans="1:19" ht="15" customHeight="1" thickBot="1">
      <c r="A3" s="71"/>
      <c r="B3" s="74"/>
      <c r="C3" s="75"/>
      <c r="D3" s="79"/>
      <c r="E3" s="80"/>
      <c r="F3" s="80"/>
      <c r="G3" s="80"/>
      <c r="H3" s="81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82"/>
      <c r="I46" s="82"/>
    </row>
    <row r="47" spans="1:19">
      <c r="A47" s="83" t="s">
        <v>9</v>
      </c>
      <c r="B47" s="84"/>
      <c r="C47" s="40">
        <v>28013</v>
      </c>
      <c r="D47" s="40">
        <v>32840</v>
      </c>
      <c r="E47" s="40">
        <v>36995</v>
      </c>
      <c r="F47" s="41">
        <v>43682</v>
      </c>
      <c r="G47" s="41">
        <v>49893</v>
      </c>
      <c r="H47" s="82" t="s">
        <v>38</v>
      </c>
      <c r="I47" s="82"/>
    </row>
    <row r="48" spans="1:19">
      <c r="A48" s="83" t="s">
        <v>8</v>
      </c>
      <c r="B48" s="84"/>
      <c r="C48" s="40">
        <v>12204</v>
      </c>
      <c r="D48" s="40">
        <v>14265</v>
      </c>
      <c r="E48" s="40">
        <v>16024</v>
      </c>
      <c r="F48" s="41">
        <v>18523</v>
      </c>
      <c r="G48" s="41">
        <v>20844</v>
      </c>
      <c r="H48" s="82" t="s">
        <v>73</v>
      </c>
      <c r="I48" s="82"/>
    </row>
    <row r="49" spans="1:9">
      <c r="A49" s="83" t="s">
        <v>72</v>
      </c>
      <c r="B49" s="84"/>
      <c r="C49" s="40">
        <v>15809</v>
      </c>
      <c r="D49" s="40">
        <v>18575</v>
      </c>
      <c r="E49" s="40">
        <v>20971</v>
      </c>
      <c r="F49" s="41">
        <v>25159</v>
      </c>
      <c r="G49" s="41">
        <v>29049</v>
      </c>
      <c r="H49" s="82" t="s">
        <v>74</v>
      </c>
      <c r="I49" s="82"/>
    </row>
    <row r="50" spans="1:9">
      <c r="A50" s="68" t="s">
        <v>41</v>
      </c>
      <c r="B50" s="69"/>
      <c r="C50" s="40">
        <f>C51+C54</f>
        <v>30493</v>
      </c>
      <c r="D50" s="40">
        <f>D51+D54</f>
        <v>35792</v>
      </c>
      <c r="E50" s="40">
        <f>E51+E54</f>
        <v>40595</v>
      </c>
      <c r="F50" s="40">
        <f>F51+F54</f>
        <v>48518</v>
      </c>
      <c r="G50" s="40">
        <f>G51+G54</f>
        <v>55996</v>
      </c>
      <c r="H50" s="11"/>
      <c r="I50" s="11"/>
    </row>
    <row r="51" spans="1:9">
      <c r="A51" s="85" t="s">
        <v>36</v>
      </c>
      <c r="B51" s="86"/>
      <c r="C51" s="54">
        <v>24294</v>
      </c>
      <c r="D51" s="54">
        <v>28411</v>
      </c>
      <c r="E51" s="54">
        <v>31594</v>
      </c>
      <c r="F51" s="55">
        <v>36428</v>
      </c>
      <c r="G51" s="55">
        <v>40739</v>
      </c>
      <c r="H51" s="82" t="s">
        <v>39</v>
      </c>
      <c r="I51" s="82"/>
    </row>
    <row r="52" spans="1:9">
      <c r="A52" s="85" t="s">
        <v>70</v>
      </c>
      <c r="B52" s="86"/>
      <c r="C52" s="54">
        <v>21207</v>
      </c>
      <c r="D52" s="54">
        <v>24937</v>
      </c>
      <c r="E52" s="54">
        <v>27801</v>
      </c>
      <c r="F52" s="55">
        <v>32408</v>
      </c>
      <c r="G52" s="55">
        <v>36503</v>
      </c>
      <c r="H52" s="82" t="s">
        <v>75</v>
      </c>
      <c r="I52" s="82"/>
    </row>
    <row r="53" spans="1:9">
      <c r="A53" s="85" t="s">
        <v>71</v>
      </c>
      <c r="B53" s="86"/>
      <c r="C53" s="54">
        <v>3087</v>
      </c>
      <c r="D53" s="54">
        <v>3474</v>
      </c>
      <c r="E53" s="54">
        <v>3793</v>
      </c>
      <c r="F53" s="55">
        <v>4020</v>
      </c>
      <c r="G53" s="55">
        <v>4236</v>
      </c>
      <c r="H53" s="82" t="s">
        <v>76</v>
      </c>
      <c r="I53" s="82"/>
    </row>
    <row r="54" spans="1:9" ht="14.25" thickBot="1">
      <c r="A54" s="83" t="s">
        <v>37</v>
      </c>
      <c r="B54" s="84"/>
      <c r="C54" s="40">
        <v>6199</v>
      </c>
      <c r="D54" s="40">
        <v>7381</v>
      </c>
      <c r="E54" s="40">
        <v>9001</v>
      </c>
      <c r="F54" s="41">
        <v>12090</v>
      </c>
      <c r="G54" s="41">
        <v>15257</v>
      </c>
      <c r="H54" s="11" t="s">
        <v>40</v>
      </c>
      <c r="I54" s="11"/>
    </row>
    <row r="55" spans="1:9" ht="14.25" thickBot="1">
      <c r="A55" s="87" t="s">
        <v>0</v>
      </c>
      <c r="B55" s="88"/>
      <c r="C55" s="48">
        <f>C47/C50*100</f>
        <v>91.866985865608498</v>
      </c>
      <c r="D55" s="48">
        <f>D47/D50*100</f>
        <v>91.752346893160492</v>
      </c>
      <c r="E55" s="48">
        <f>E47/E50*100</f>
        <v>91.131912797142505</v>
      </c>
      <c r="F55" s="48">
        <f>F47/F50*100</f>
        <v>90.032565233521581</v>
      </c>
      <c r="G55" s="50">
        <f>G47/G50*100</f>
        <v>89.101007214801058</v>
      </c>
      <c r="H55" s="89"/>
      <c r="I55" s="82"/>
    </row>
    <row r="56" spans="1:9">
      <c r="A56" s="90"/>
      <c r="B56" s="90"/>
      <c r="C56" s="45"/>
      <c r="D56" s="45"/>
      <c r="E56" s="46"/>
      <c r="F56" s="45"/>
      <c r="G56" s="45"/>
    </row>
    <row r="57" spans="1:9">
      <c r="C57" s="36"/>
      <c r="D57" s="36"/>
      <c r="E57" s="37"/>
      <c r="F57" s="36"/>
      <c r="G57" s="36"/>
    </row>
  </sheetData>
  <mergeCells count="21">
    <mergeCell ref="A51:B51"/>
    <mergeCell ref="H51:I51"/>
    <mergeCell ref="A55:B55"/>
    <mergeCell ref="H55:I55"/>
    <mergeCell ref="A56:B56"/>
    <mergeCell ref="A54:B54"/>
    <mergeCell ref="A52:B52"/>
    <mergeCell ref="A53:B53"/>
    <mergeCell ref="H52:I52"/>
    <mergeCell ref="H53:I53"/>
    <mergeCell ref="A50:B50"/>
    <mergeCell ref="A2:A3"/>
    <mergeCell ref="B2:C3"/>
    <mergeCell ref="D2:H3"/>
    <mergeCell ref="H46:I46"/>
    <mergeCell ref="A47:B47"/>
    <mergeCell ref="H47:I47"/>
    <mergeCell ref="A48:B48"/>
    <mergeCell ref="A49:B49"/>
    <mergeCell ref="H48:I48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0"/>
  <sheetViews>
    <sheetView showGridLines="0" showRowColHeaders="0" view="pageBreakPreview" zoomScaleNormal="100" zoomScaleSheetLayoutView="100" workbookViewId="0">
      <selection activeCell="G56" sqref="G56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0" t="s">
        <v>42</v>
      </c>
      <c r="B2" s="72" t="s">
        <v>1</v>
      </c>
      <c r="C2" s="93"/>
      <c r="D2" s="73"/>
      <c r="E2" s="76" t="s">
        <v>6</v>
      </c>
      <c r="F2" s="77"/>
      <c r="G2" s="77"/>
      <c r="H2" s="78"/>
      <c r="J2" s="11"/>
      <c r="K2" s="11"/>
    </row>
    <row r="3" spans="1:19" ht="15" customHeight="1" thickBot="1">
      <c r="A3" s="71"/>
      <c r="B3" s="74"/>
      <c r="C3" s="94"/>
      <c r="D3" s="75"/>
      <c r="E3" s="79"/>
      <c r="F3" s="80"/>
      <c r="G3" s="80"/>
      <c r="H3" s="81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 ht="14.25" thickBot="1">
      <c r="C46" s="13" t="s">
        <v>19</v>
      </c>
      <c r="D46" s="13" t="s">
        <v>13</v>
      </c>
      <c r="E46" s="13" t="s">
        <v>14</v>
      </c>
      <c r="F46" s="13" t="s">
        <v>15</v>
      </c>
      <c r="G46" s="13" t="s">
        <v>20</v>
      </c>
      <c r="H46" s="82"/>
      <c r="I46" s="82"/>
    </row>
    <row r="47" spans="1:19" ht="14.25" thickBot="1">
      <c r="A47" s="95" t="s">
        <v>51</v>
      </c>
      <c r="B47" s="96"/>
      <c r="C47" s="59">
        <f t="shared" ref="C47:F47" si="0">C48-C49</f>
        <v>59712</v>
      </c>
      <c r="D47" s="47">
        <f t="shared" si="0"/>
        <v>71443</v>
      </c>
      <c r="E47" s="47">
        <f t="shared" si="0"/>
        <v>81957</v>
      </c>
      <c r="F47" s="47">
        <f t="shared" si="0"/>
        <v>100130</v>
      </c>
      <c r="G47" s="60">
        <f>G48-G49</f>
        <v>117284</v>
      </c>
      <c r="H47" s="11"/>
      <c r="I47" s="11"/>
    </row>
    <row r="48" spans="1:19">
      <c r="A48" s="83" t="s">
        <v>43</v>
      </c>
      <c r="B48" s="84"/>
      <c r="C48" s="54">
        <v>223677</v>
      </c>
      <c r="D48" s="54">
        <v>262696</v>
      </c>
      <c r="E48" s="54">
        <v>291695</v>
      </c>
      <c r="F48" s="55">
        <v>333805</v>
      </c>
      <c r="G48" s="55">
        <v>374749</v>
      </c>
      <c r="H48" s="82" t="s">
        <v>45</v>
      </c>
      <c r="I48" s="82"/>
    </row>
    <row r="49" spans="1:9">
      <c r="A49" s="83" t="s">
        <v>44</v>
      </c>
      <c r="B49" s="84"/>
      <c r="C49" s="41">
        <f t="shared" ref="C49:E49" si="1">C48-C59</f>
        <v>163965</v>
      </c>
      <c r="D49" s="41">
        <f t="shared" si="1"/>
        <v>191253</v>
      </c>
      <c r="E49" s="41">
        <f t="shared" si="1"/>
        <v>209738</v>
      </c>
      <c r="F49" s="41">
        <f>F48-F59</f>
        <v>233675</v>
      </c>
      <c r="G49" s="41">
        <f>G48-G59</f>
        <v>257465</v>
      </c>
      <c r="H49" s="82" t="s">
        <v>50</v>
      </c>
      <c r="I49" s="82"/>
    </row>
    <row r="50" spans="1:9">
      <c r="A50" s="95" t="s">
        <v>61</v>
      </c>
      <c r="B50" s="97"/>
      <c r="C50" s="41">
        <f t="shared" ref="C50:F50" si="2">C51-C52-C53</f>
        <v>12202</v>
      </c>
      <c r="D50" s="41">
        <f t="shared" si="2"/>
        <v>14263</v>
      </c>
      <c r="E50" s="41">
        <f t="shared" si="2"/>
        <v>16022</v>
      </c>
      <c r="F50" s="41">
        <f t="shared" si="2"/>
        <v>18521</v>
      </c>
      <c r="G50" s="41">
        <f>G51-G52-G53</f>
        <v>20842</v>
      </c>
      <c r="H50" s="82"/>
      <c r="I50" s="82"/>
    </row>
    <row r="51" spans="1:9">
      <c r="A51" s="84" t="s">
        <v>8</v>
      </c>
      <c r="B51" s="69"/>
      <c r="C51" s="40">
        <v>12202</v>
      </c>
      <c r="D51" s="40">
        <v>14263</v>
      </c>
      <c r="E51" s="40">
        <v>16022</v>
      </c>
      <c r="F51" s="41">
        <v>18521</v>
      </c>
      <c r="G51" s="41">
        <v>20842</v>
      </c>
      <c r="H51" s="11" t="s">
        <v>34</v>
      </c>
      <c r="I51" s="11"/>
    </row>
    <row r="52" spans="1:9">
      <c r="A52" s="84" t="s">
        <v>46</v>
      </c>
      <c r="B52" s="69"/>
      <c r="C52" s="40">
        <v>0</v>
      </c>
      <c r="D52" s="40">
        <v>0</v>
      </c>
      <c r="E52" s="40">
        <v>0</v>
      </c>
      <c r="F52" s="41">
        <v>0</v>
      </c>
      <c r="G52" s="41">
        <v>0</v>
      </c>
      <c r="H52" s="11" t="s">
        <v>49</v>
      </c>
      <c r="I52" s="11"/>
    </row>
    <row r="53" spans="1:9" ht="14.25" thickBot="1">
      <c r="A53" s="91" t="s">
        <v>47</v>
      </c>
      <c r="B53" s="92"/>
      <c r="C53" s="52">
        <v>0</v>
      </c>
      <c r="D53" s="52">
        <v>0</v>
      </c>
      <c r="E53" s="51">
        <v>0</v>
      </c>
      <c r="F53" s="53">
        <v>0</v>
      </c>
      <c r="G53" s="67">
        <v>0</v>
      </c>
      <c r="H53" s="11" t="s">
        <v>48</v>
      </c>
      <c r="I53" s="11"/>
    </row>
    <row r="54" spans="1:9" ht="14.25" thickBot="1">
      <c r="A54" s="87" t="s">
        <v>66</v>
      </c>
      <c r="B54" s="88"/>
      <c r="C54" s="48">
        <f>C47/C50*100</f>
        <v>489.36239960662186</v>
      </c>
      <c r="D54" s="48">
        <f>D47/D50*100</f>
        <v>500.89742690878501</v>
      </c>
      <c r="E54" s="49">
        <f>E47/E50*100</f>
        <v>511.52789913868429</v>
      </c>
      <c r="F54" s="48">
        <f>F47/F50*100</f>
        <v>540.62955563954426</v>
      </c>
      <c r="G54" s="50">
        <f>G47/G50*100</f>
        <v>562.72910469244789</v>
      </c>
      <c r="H54" s="89"/>
      <c r="I54" s="82"/>
    </row>
    <row r="55" spans="1:9">
      <c r="A55" s="90" t="s">
        <v>64</v>
      </c>
      <c r="B55" s="90"/>
      <c r="C55" s="45">
        <v>421.01</v>
      </c>
      <c r="D55" s="45">
        <v>430.64</v>
      </c>
      <c r="E55" s="46">
        <v>446.63</v>
      </c>
      <c r="F55" s="45">
        <v>416.91</v>
      </c>
      <c r="G55" s="45">
        <v>392.19</v>
      </c>
    </row>
    <row r="56" spans="1:9">
      <c r="C56" s="36"/>
      <c r="D56" s="36"/>
      <c r="E56" s="37"/>
      <c r="F56" s="36"/>
      <c r="G56" s="36"/>
    </row>
    <row r="57" spans="1:9">
      <c r="C57" s="1">
        <v>489.36</v>
      </c>
      <c r="D57" s="1">
        <v>500.9</v>
      </c>
      <c r="E57" s="63">
        <v>511.53</v>
      </c>
      <c r="F57" s="1">
        <v>540.63</v>
      </c>
      <c r="G57" s="1">
        <v>562.73</v>
      </c>
    </row>
    <row r="58" spans="1:9" ht="14.25" thickBot="1"/>
    <row r="59" spans="1:9" ht="14.25" thickBot="1">
      <c r="C59" s="56">
        <f t="shared" ref="C59:F59" si="3">ROUND(C57*C50/100,0)</f>
        <v>59712</v>
      </c>
      <c r="D59" s="57">
        <f t="shared" si="3"/>
        <v>71443</v>
      </c>
      <c r="E59" s="57">
        <f t="shared" si="3"/>
        <v>81957</v>
      </c>
      <c r="F59" s="57">
        <f t="shared" si="3"/>
        <v>100130</v>
      </c>
      <c r="G59" s="58">
        <f>ROUND(G57*G50/100,0)</f>
        <v>117284</v>
      </c>
    </row>
    <row r="60" spans="1:9">
      <c r="C60" s="38">
        <f>C49/C48</f>
        <v>0.73304362987701011</v>
      </c>
      <c r="D60" s="38">
        <f t="shared" ref="D60:G60" si="4">D49/D48</f>
        <v>0.72803925449949747</v>
      </c>
      <c r="E60" s="38">
        <f t="shared" si="4"/>
        <v>0.71903186547592524</v>
      </c>
      <c r="F60" s="38">
        <f t="shared" si="4"/>
        <v>0.70003445125147912</v>
      </c>
      <c r="G60" s="38">
        <f t="shared" si="4"/>
        <v>0.68703318754686471</v>
      </c>
    </row>
  </sheetData>
  <mergeCells count="17">
    <mergeCell ref="B2:D3"/>
    <mergeCell ref="E2:H3"/>
    <mergeCell ref="A49:B49"/>
    <mergeCell ref="A47:B47"/>
    <mergeCell ref="A51:B51"/>
    <mergeCell ref="A2:A3"/>
    <mergeCell ref="H46:I46"/>
    <mergeCell ref="A48:B48"/>
    <mergeCell ref="H48:I48"/>
    <mergeCell ref="H49:I49"/>
    <mergeCell ref="A50:B50"/>
    <mergeCell ref="H50:I50"/>
    <mergeCell ref="A54:B54"/>
    <mergeCell ref="H54:I54"/>
    <mergeCell ref="A55:B55"/>
    <mergeCell ref="A52:B52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4"/>
  <sheetViews>
    <sheetView showGridLines="0" showRowColHeaders="0" view="pageBreakPreview" zoomScaleNormal="100" zoomScaleSheetLayoutView="100" workbookViewId="0">
      <selection activeCell="H49" sqref="H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0" t="s">
        <v>32</v>
      </c>
      <c r="B2" s="72" t="s">
        <v>2</v>
      </c>
      <c r="C2" s="73"/>
      <c r="D2" s="76" t="s">
        <v>33</v>
      </c>
      <c r="E2" s="77"/>
      <c r="F2" s="77"/>
      <c r="G2" s="77"/>
      <c r="H2" s="78"/>
      <c r="J2" s="11"/>
      <c r="K2" s="11"/>
    </row>
    <row r="3" spans="1:19" ht="15" customHeight="1" thickBot="1">
      <c r="A3" s="71"/>
      <c r="B3" s="74"/>
      <c r="C3" s="75"/>
      <c r="D3" s="79"/>
      <c r="E3" s="80"/>
      <c r="F3" s="80"/>
      <c r="G3" s="80"/>
      <c r="H3" s="81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82"/>
      <c r="I46" s="82"/>
    </row>
    <row r="47" spans="1:19">
      <c r="A47" s="83" t="s">
        <v>10</v>
      </c>
      <c r="B47" s="84"/>
      <c r="C47" s="40">
        <v>12202</v>
      </c>
      <c r="D47" s="40">
        <v>14263</v>
      </c>
      <c r="E47" s="40">
        <v>16022</v>
      </c>
      <c r="F47" s="41">
        <v>18521</v>
      </c>
      <c r="G47" s="41">
        <v>20842</v>
      </c>
      <c r="H47" s="82" t="s">
        <v>35</v>
      </c>
      <c r="I47" s="82"/>
    </row>
    <row r="48" spans="1:19">
      <c r="A48" s="83" t="s">
        <v>29</v>
      </c>
      <c r="B48" s="84"/>
      <c r="C48" s="40">
        <f>C49+C51</f>
        <v>23686.6</v>
      </c>
      <c r="D48" s="40">
        <f t="shared" ref="D48:G48" si="0">D49+D51</f>
        <v>27889.4</v>
      </c>
      <c r="E48" s="40">
        <f t="shared" si="0"/>
        <v>31401.4</v>
      </c>
      <c r="F48" s="40">
        <f t="shared" si="0"/>
        <v>37244</v>
      </c>
      <c r="G48" s="40">
        <f t="shared" si="0"/>
        <v>42605.8</v>
      </c>
      <c r="H48" s="82" t="s">
        <v>67</v>
      </c>
      <c r="I48" s="82"/>
    </row>
    <row r="49" spans="1:9">
      <c r="A49" s="83" t="s">
        <v>54</v>
      </c>
      <c r="B49" s="84"/>
      <c r="C49" s="40">
        <v>21207</v>
      </c>
      <c r="D49" s="40">
        <v>24937</v>
      </c>
      <c r="E49" s="40">
        <v>27801</v>
      </c>
      <c r="F49" s="41">
        <v>32408</v>
      </c>
      <c r="G49" s="41">
        <v>36503</v>
      </c>
      <c r="H49" s="31" t="s">
        <v>56</v>
      </c>
      <c r="I49" s="31"/>
    </row>
    <row r="50" spans="1:9">
      <c r="A50" s="98" t="s">
        <v>55</v>
      </c>
      <c r="B50" s="98"/>
      <c r="C50" s="61">
        <v>6199</v>
      </c>
      <c r="D50" s="61">
        <v>7381</v>
      </c>
      <c r="E50" s="61">
        <v>9001</v>
      </c>
      <c r="F50" s="62">
        <v>12090</v>
      </c>
      <c r="G50" s="62">
        <v>15257</v>
      </c>
      <c r="H50" s="31" t="s">
        <v>40</v>
      </c>
      <c r="I50" s="31"/>
    </row>
    <row r="51" spans="1:9" ht="14.25" thickBot="1">
      <c r="A51" s="85" t="s">
        <v>59</v>
      </c>
      <c r="B51" s="86"/>
      <c r="C51" s="55">
        <f t="shared" ref="C51:F51" si="1">C50*0.4</f>
        <v>2479.6000000000004</v>
      </c>
      <c r="D51" s="55">
        <f t="shared" si="1"/>
        <v>2952.4</v>
      </c>
      <c r="E51" s="55">
        <f t="shared" si="1"/>
        <v>3600.4</v>
      </c>
      <c r="F51" s="55">
        <f t="shared" si="1"/>
        <v>4836</v>
      </c>
      <c r="G51" s="55">
        <f>G50*0.4</f>
        <v>6102.8</v>
      </c>
      <c r="H51" s="31" t="s">
        <v>58</v>
      </c>
      <c r="I51" s="31"/>
    </row>
    <row r="52" spans="1:9" ht="14.25" thickBot="1">
      <c r="A52" s="87" t="s">
        <v>2</v>
      </c>
      <c r="B52" s="88"/>
      <c r="C52" s="48">
        <f>C47/C48*100</f>
        <v>51.51435832918191</v>
      </c>
      <c r="D52" s="48">
        <f>D47/D48*100</f>
        <v>51.141293824894042</v>
      </c>
      <c r="E52" s="49">
        <f>E47/E48*100</f>
        <v>51.023202787136881</v>
      </c>
      <c r="F52" s="48">
        <f>F47/F48*100</f>
        <v>49.728815379658471</v>
      </c>
      <c r="G52" s="50">
        <f>G47/G48*100</f>
        <v>48.918222401644847</v>
      </c>
      <c r="H52" s="89"/>
      <c r="I52" s="82"/>
    </row>
    <row r="53" spans="1:9">
      <c r="A53" s="90" t="s">
        <v>64</v>
      </c>
      <c r="B53" s="90"/>
      <c r="C53" s="45">
        <v>58.98</v>
      </c>
      <c r="D53" s="45">
        <v>58.78</v>
      </c>
      <c r="E53" s="46">
        <v>58.53</v>
      </c>
      <c r="F53" s="45">
        <v>57.93</v>
      </c>
      <c r="G53" s="45">
        <v>57.03</v>
      </c>
    </row>
    <row r="54" spans="1:9">
      <c r="C54" s="36"/>
      <c r="D54" s="36"/>
      <c r="E54" s="37"/>
      <c r="F54" s="36"/>
      <c r="G54" s="36"/>
    </row>
  </sheetData>
  <mergeCells count="14">
    <mergeCell ref="A48:B48"/>
    <mergeCell ref="H48:I48"/>
    <mergeCell ref="A52:B52"/>
    <mergeCell ref="H52:I52"/>
    <mergeCell ref="A53:B53"/>
    <mergeCell ref="A49:B49"/>
    <mergeCell ref="A50:B50"/>
    <mergeCell ref="A51:B51"/>
    <mergeCell ref="A2:A3"/>
    <mergeCell ref="B2:C3"/>
    <mergeCell ref="D2:H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showGridLines="0" showRowColHeaders="0" view="pageBreakPreview" zoomScaleNormal="100" zoomScaleSheetLayoutView="100" workbookViewId="0">
      <selection activeCell="D53" sqref="D53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0" t="s">
        <v>27</v>
      </c>
      <c r="B2" s="72" t="s">
        <v>3</v>
      </c>
      <c r="C2" s="73"/>
      <c r="D2" s="76" t="s">
        <v>28</v>
      </c>
      <c r="E2" s="77"/>
      <c r="F2" s="77"/>
      <c r="G2" s="77"/>
      <c r="H2" s="78"/>
      <c r="J2" s="11"/>
      <c r="K2" s="11"/>
    </row>
    <row r="3" spans="1:19" ht="15" customHeight="1" thickBot="1">
      <c r="A3" s="71"/>
      <c r="B3" s="74"/>
      <c r="C3" s="75"/>
      <c r="D3" s="79"/>
      <c r="E3" s="80"/>
      <c r="F3" s="80"/>
      <c r="G3" s="80"/>
      <c r="H3" s="81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82"/>
      <c r="I46" s="82"/>
    </row>
    <row r="47" spans="1:19">
      <c r="A47" s="83" t="s">
        <v>29</v>
      </c>
      <c r="B47" s="84"/>
      <c r="C47" s="41">
        <f>C48+C50</f>
        <v>23686.6</v>
      </c>
      <c r="D47" s="41">
        <f>D48+D50</f>
        <v>27889.4</v>
      </c>
      <c r="E47" s="41">
        <f>E48+E50</f>
        <v>31401.4</v>
      </c>
      <c r="F47" s="41">
        <f>F48+F50</f>
        <v>37244</v>
      </c>
      <c r="G47" s="41">
        <f>G48+G50</f>
        <v>42605.8</v>
      </c>
      <c r="H47" s="82" t="s">
        <v>68</v>
      </c>
      <c r="I47" s="82"/>
    </row>
    <row r="48" spans="1:19">
      <c r="A48" s="83" t="s">
        <v>54</v>
      </c>
      <c r="B48" s="84"/>
      <c r="C48" s="40">
        <v>21207</v>
      </c>
      <c r="D48" s="40">
        <v>24937</v>
      </c>
      <c r="E48" s="40">
        <v>27801</v>
      </c>
      <c r="F48" s="41">
        <v>32408</v>
      </c>
      <c r="G48" s="41">
        <v>36503</v>
      </c>
      <c r="H48" s="11" t="s">
        <v>56</v>
      </c>
      <c r="I48" s="11"/>
    </row>
    <row r="49" spans="1:9">
      <c r="A49" s="98" t="s">
        <v>55</v>
      </c>
      <c r="B49" s="98"/>
      <c r="C49" s="61">
        <v>6199</v>
      </c>
      <c r="D49" s="61">
        <v>7381</v>
      </c>
      <c r="E49" s="61">
        <v>9001</v>
      </c>
      <c r="F49" s="62">
        <v>12090</v>
      </c>
      <c r="G49" s="62">
        <v>15257</v>
      </c>
      <c r="H49" s="11" t="s">
        <v>57</v>
      </c>
      <c r="I49" s="11"/>
    </row>
    <row r="50" spans="1:9">
      <c r="A50" s="85" t="s">
        <v>59</v>
      </c>
      <c r="B50" s="86"/>
      <c r="C50" s="55">
        <f t="shared" ref="C50:F50" si="0">C49*0.4</f>
        <v>2479.6000000000004</v>
      </c>
      <c r="D50" s="55">
        <f t="shared" si="0"/>
        <v>2952.4</v>
      </c>
      <c r="E50" s="55">
        <f t="shared" si="0"/>
        <v>3600.4</v>
      </c>
      <c r="F50" s="55">
        <f t="shared" si="0"/>
        <v>4836</v>
      </c>
      <c r="G50" s="55">
        <f>G49*0.4</f>
        <v>6102.8</v>
      </c>
      <c r="H50" s="11" t="s">
        <v>58</v>
      </c>
      <c r="I50" s="11"/>
    </row>
    <row r="51" spans="1:9" ht="14.25" thickBot="1">
      <c r="A51" s="83" t="s">
        <v>11</v>
      </c>
      <c r="B51" s="84"/>
      <c r="C51" s="40">
        <v>72552</v>
      </c>
      <c r="D51" s="40">
        <v>82879</v>
      </c>
      <c r="E51" s="40">
        <v>94327</v>
      </c>
      <c r="F51" s="41">
        <v>106923</v>
      </c>
      <c r="G51" s="41">
        <v>118385</v>
      </c>
      <c r="H51" s="82" t="s">
        <v>30</v>
      </c>
      <c r="I51" s="82"/>
    </row>
    <row r="52" spans="1:9" ht="14.25" thickBot="1">
      <c r="A52" s="87" t="s">
        <v>3</v>
      </c>
      <c r="B52" s="88"/>
      <c r="C52" s="42">
        <f>C47/C51*1000</f>
        <v>326.47756092182158</v>
      </c>
      <c r="D52" s="42">
        <f>D47/D51*1000-0.01</f>
        <v>336.49743855500191</v>
      </c>
      <c r="E52" s="43">
        <f>E47/E51*1000</f>
        <v>332.89938193730325</v>
      </c>
      <c r="F52" s="42">
        <f>F47/F51*1000</f>
        <v>348.32543044994998</v>
      </c>
      <c r="G52" s="44">
        <f>G47/G51*1000</f>
        <v>359.89187819402798</v>
      </c>
      <c r="H52" s="89"/>
      <c r="I52" s="82"/>
    </row>
    <row r="53" spans="1:9">
      <c r="A53" s="90" t="s">
        <v>64</v>
      </c>
      <c r="B53" s="90"/>
      <c r="C53" s="46">
        <v>253.84</v>
      </c>
      <c r="D53" s="46">
        <v>257.02999999999997</v>
      </c>
      <c r="E53" s="46">
        <v>266.57</v>
      </c>
      <c r="F53" s="46">
        <v>276.93</v>
      </c>
      <c r="G53" s="46">
        <v>283.73</v>
      </c>
    </row>
    <row r="54" spans="1:9">
      <c r="C54" s="36"/>
      <c r="D54" s="36"/>
      <c r="E54" s="37"/>
      <c r="F54" s="36"/>
      <c r="G54" s="36"/>
    </row>
  </sheetData>
  <mergeCells count="14">
    <mergeCell ref="A52:B52"/>
    <mergeCell ref="H52:I52"/>
    <mergeCell ref="A53:B53"/>
    <mergeCell ref="A49:B49"/>
    <mergeCell ref="A50:B50"/>
    <mergeCell ref="A2:A3"/>
    <mergeCell ref="B2:C3"/>
    <mergeCell ref="A51:B51"/>
    <mergeCell ref="D2:H3"/>
    <mergeCell ref="H46:I46"/>
    <mergeCell ref="A47:B47"/>
    <mergeCell ref="H47:I47"/>
    <mergeCell ref="A48:B48"/>
    <mergeCell ref="H51:I5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1"/>
  <sheetViews>
    <sheetView showGridLines="0" showRowColHeaders="0" view="pageBreakPreview" zoomScaleNormal="100" zoomScaleSheetLayoutView="100" workbookViewId="0">
      <selection activeCell="V2" sqref="V2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0" t="s">
        <v>16</v>
      </c>
      <c r="B2" s="72" t="s">
        <v>4</v>
      </c>
      <c r="C2" s="73"/>
      <c r="D2" s="76" t="s">
        <v>23</v>
      </c>
      <c r="E2" s="77"/>
      <c r="F2" s="77"/>
      <c r="G2" s="77"/>
      <c r="H2" s="78"/>
      <c r="J2" s="11"/>
      <c r="K2" s="11"/>
    </row>
    <row r="3" spans="1:19" ht="15" customHeight="1" thickBot="1">
      <c r="A3" s="71"/>
      <c r="B3" s="74"/>
      <c r="C3" s="75"/>
      <c r="D3" s="79"/>
      <c r="E3" s="80"/>
      <c r="F3" s="80"/>
      <c r="G3" s="80"/>
      <c r="H3" s="81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82"/>
      <c r="I46" s="82"/>
    </row>
    <row r="47" spans="1:19">
      <c r="A47" s="83" t="s">
        <v>26</v>
      </c>
      <c r="B47" s="84"/>
      <c r="C47" s="40">
        <v>199</v>
      </c>
      <c r="D47" s="40">
        <v>227</v>
      </c>
      <c r="E47" s="40">
        <v>258</v>
      </c>
      <c r="F47" s="41">
        <v>293</v>
      </c>
      <c r="G47" s="41">
        <v>324</v>
      </c>
      <c r="H47" s="82" t="s">
        <v>24</v>
      </c>
      <c r="I47" s="82"/>
    </row>
    <row r="48" spans="1:19" ht="14.25" thickBot="1">
      <c r="A48" s="83" t="s">
        <v>17</v>
      </c>
      <c r="B48" s="84"/>
      <c r="C48" s="40">
        <v>433</v>
      </c>
      <c r="D48" s="40">
        <v>500</v>
      </c>
      <c r="E48" s="40">
        <v>561</v>
      </c>
      <c r="F48" s="41">
        <v>657</v>
      </c>
      <c r="G48" s="41">
        <v>743</v>
      </c>
      <c r="H48" s="82" t="s">
        <v>25</v>
      </c>
      <c r="I48" s="82"/>
    </row>
    <row r="49" spans="1:9" ht="14.25" thickBot="1">
      <c r="A49" s="87" t="s">
        <v>4</v>
      </c>
      <c r="B49" s="88"/>
      <c r="C49" s="48">
        <f>C47/C48*100</f>
        <v>45.958429561200923</v>
      </c>
      <c r="D49" s="48">
        <f>D47/D48*100</f>
        <v>45.4</v>
      </c>
      <c r="E49" s="49">
        <f>E47/E48*100</f>
        <v>45.989304812834227</v>
      </c>
      <c r="F49" s="48">
        <f>F47/F48*100</f>
        <v>44.596651445966515</v>
      </c>
      <c r="G49" s="50">
        <f>G47/G48*100</f>
        <v>43.606998654104977</v>
      </c>
      <c r="H49" s="89"/>
      <c r="I49" s="82"/>
    </row>
    <row r="50" spans="1:9">
      <c r="A50" s="90" t="s">
        <v>64</v>
      </c>
      <c r="B50" s="90"/>
      <c r="C50" s="45">
        <v>60.03</v>
      </c>
      <c r="D50" s="45">
        <v>61.93</v>
      </c>
      <c r="E50" s="46">
        <v>58.06</v>
      </c>
      <c r="F50" s="45">
        <v>59.08</v>
      </c>
      <c r="G50" s="45">
        <v>58.25</v>
      </c>
    </row>
    <row r="51" spans="1:9">
      <c r="C51" s="36"/>
      <c r="D51" s="36"/>
      <c r="E51" s="37"/>
      <c r="F51" s="36"/>
      <c r="G51" s="36"/>
    </row>
  </sheetData>
  <mergeCells count="11">
    <mergeCell ref="A48:B48"/>
    <mergeCell ref="H48:I48"/>
    <mergeCell ref="A49:B49"/>
    <mergeCell ref="H49:I49"/>
    <mergeCell ref="A50:B50"/>
    <mergeCell ref="A2:A3"/>
    <mergeCell ref="B2:C3"/>
    <mergeCell ref="D2:H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1"/>
  <sheetViews>
    <sheetView showGridLines="0" showRowColHeaders="0" view="pageBreakPreview" zoomScaleNormal="100" zoomScaleSheetLayoutView="100" workbookViewId="0">
      <selection activeCell="D48" sqref="D48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0" t="s">
        <v>12</v>
      </c>
      <c r="B2" s="72" t="s">
        <v>5</v>
      </c>
      <c r="C2" s="73"/>
      <c r="D2" s="76" t="s">
        <v>7</v>
      </c>
      <c r="E2" s="77"/>
      <c r="F2" s="77"/>
      <c r="G2" s="77"/>
      <c r="H2" s="78"/>
      <c r="J2" s="11"/>
      <c r="K2" s="11"/>
    </row>
    <row r="3" spans="1:19" ht="15" customHeight="1" thickBot="1">
      <c r="A3" s="71"/>
      <c r="B3" s="74"/>
      <c r="C3" s="75"/>
      <c r="D3" s="79"/>
      <c r="E3" s="80"/>
      <c r="F3" s="80"/>
      <c r="G3" s="80"/>
      <c r="H3" s="81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82"/>
      <c r="I46" s="82"/>
    </row>
    <row r="47" spans="1:19">
      <c r="A47" s="83" t="s">
        <v>60</v>
      </c>
      <c r="B47" s="84"/>
      <c r="C47" s="40">
        <v>778</v>
      </c>
      <c r="D47" s="40">
        <v>906</v>
      </c>
      <c r="E47" s="40">
        <v>1001</v>
      </c>
      <c r="F47" s="41">
        <v>1193</v>
      </c>
      <c r="G47" s="41">
        <v>1189</v>
      </c>
      <c r="H47" s="82" t="s">
        <v>22</v>
      </c>
      <c r="I47" s="82"/>
    </row>
    <row r="48" spans="1:19" ht="14.25" thickBot="1">
      <c r="A48" s="83" t="s">
        <v>31</v>
      </c>
      <c r="B48" s="84"/>
      <c r="C48" s="40">
        <v>8104</v>
      </c>
      <c r="D48" s="40">
        <v>8313</v>
      </c>
      <c r="E48" s="40">
        <v>8064</v>
      </c>
      <c r="F48" s="41">
        <v>7822</v>
      </c>
      <c r="G48" s="41">
        <v>7587</v>
      </c>
      <c r="H48" s="82" t="s">
        <v>21</v>
      </c>
      <c r="I48" s="82"/>
    </row>
    <row r="49" spans="1:9" ht="14.25" thickBot="1">
      <c r="A49" s="87" t="s">
        <v>65</v>
      </c>
      <c r="B49" s="88"/>
      <c r="C49" s="48">
        <f>C47/C48*100</f>
        <v>9.6001974333662385</v>
      </c>
      <c r="D49" s="48">
        <f>D47/D48*100</f>
        <v>10.898592565860699</v>
      </c>
      <c r="E49" s="49">
        <f>E47/E48*100</f>
        <v>12.413194444444445</v>
      </c>
      <c r="F49" s="48">
        <f>F47/F48*100</f>
        <v>15.251853745845054</v>
      </c>
      <c r="G49" s="50">
        <f>G47/G48*100</f>
        <v>15.671543429550546</v>
      </c>
      <c r="H49" s="89"/>
      <c r="I49" s="82"/>
    </row>
    <row r="50" spans="1:9">
      <c r="A50" s="90" t="s">
        <v>64</v>
      </c>
      <c r="B50" s="90"/>
      <c r="C50" s="45">
        <v>76.8</v>
      </c>
      <c r="D50" s="45">
        <v>77.25</v>
      </c>
      <c r="E50" s="46">
        <v>75.790000000000006</v>
      </c>
      <c r="F50" s="45">
        <v>77.12</v>
      </c>
      <c r="G50" s="45">
        <v>68.150000000000006</v>
      </c>
    </row>
    <row r="51" spans="1:9">
      <c r="C51" s="36"/>
      <c r="D51" s="36"/>
      <c r="E51" s="37"/>
      <c r="F51" s="36"/>
      <c r="G51" s="36"/>
    </row>
  </sheetData>
  <mergeCells count="11">
    <mergeCell ref="A48:B48"/>
    <mergeCell ref="H48:I48"/>
    <mergeCell ref="A49:B49"/>
    <mergeCell ref="H49:I49"/>
    <mergeCell ref="A50:B50"/>
    <mergeCell ref="A2:A3"/>
    <mergeCell ref="B2:C3"/>
    <mergeCell ref="D2:H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T44"/>
  <sheetViews>
    <sheetView showGridLines="0" showRowColHeaders="0" tabSelected="1" view="pageBreakPreview" zoomScaleNormal="100" zoomScaleSheetLayoutView="100" workbookViewId="0">
      <selection activeCell="B3" sqref="B3"/>
    </sheetView>
  </sheetViews>
  <sheetFormatPr defaultRowHeight="13.5"/>
  <cols>
    <col min="1" max="20" width="12.5" style="9" customWidth="1"/>
    <col min="21" max="16384" width="9" style="9"/>
  </cols>
  <sheetData>
    <row r="1" spans="1:7" ht="13.5" customHeight="1">
      <c r="A1" s="99" t="s">
        <v>62</v>
      </c>
      <c r="B1" s="99"/>
      <c r="D1" s="100" t="s">
        <v>63</v>
      </c>
      <c r="E1" s="102" t="s">
        <v>69</v>
      </c>
      <c r="F1" s="102"/>
      <c r="G1" s="102"/>
    </row>
    <row r="2" spans="1:7" ht="13.5" customHeight="1" thickBot="1">
      <c r="A2" s="99"/>
      <c r="B2" s="99"/>
      <c r="C2" s="66"/>
      <c r="D2" s="101"/>
      <c r="E2" s="103"/>
      <c r="F2" s="103"/>
      <c r="G2" s="103"/>
    </row>
    <row r="3" spans="1:7" ht="14.25" thickTop="1">
      <c r="A3" s="64"/>
      <c r="B3" s="64"/>
      <c r="C3" s="65"/>
      <c r="D3" s="64"/>
      <c r="E3" s="64"/>
      <c r="F3" s="64"/>
    </row>
    <row r="4" spans="1:7">
      <c r="A4" s="64"/>
      <c r="B4" s="64"/>
      <c r="C4" s="65"/>
      <c r="D4" s="64"/>
      <c r="E4" s="64"/>
      <c r="F4" s="64"/>
    </row>
    <row r="25" spans="16:20">
      <c r="P25" s="39"/>
      <c r="Q25" s="39"/>
      <c r="R25" s="39"/>
      <c r="S25" s="39"/>
      <c r="T25" s="39"/>
    </row>
    <row r="26" spans="16:20">
      <c r="P26" s="39"/>
      <c r="Q26" s="39"/>
      <c r="R26" s="39"/>
      <c r="S26" s="39"/>
      <c r="T26" s="39"/>
    </row>
    <row r="27" spans="16:20">
      <c r="P27" s="39"/>
      <c r="Q27" s="39"/>
      <c r="R27" s="39"/>
      <c r="S27" s="39"/>
      <c r="T27" s="39"/>
    </row>
    <row r="28" spans="16:20">
      <c r="P28" s="39"/>
      <c r="Q28" s="39"/>
      <c r="R28" s="39"/>
      <c r="S28" s="39"/>
      <c r="T28" s="39"/>
    </row>
    <row r="29" spans="16:20">
      <c r="P29" s="39"/>
      <c r="Q29" s="39"/>
      <c r="R29" s="39"/>
      <c r="S29" s="39"/>
      <c r="T29" s="39"/>
    </row>
    <row r="30" spans="16:20">
      <c r="P30" s="39"/>
      <c r="Q30" s="39"/>
      <c r="R30" s="39"/>
      <c r="S30" s="39"/>
      <c r="T30" s="39"/>
    </row>
    <row r="31" spans="16:20">
      <c r="P31" s="39"/>
      <c r="Q31" s="39"/>
      <c r="R31" s="39"/>
      <c r="S31" s="39"/>
      <c r="T31" s="39"/>
    </row>
    <row r="32" spans="16:20">
      <c r="P32" s="39"/>
      <c r="Q32" s="39"/>
      <c r="R32" s="39"/>
      <c r="S32" s="39"/>
      <c r="T32" s="39"/>
    </row>
    <row r="33" spans="16:20">
      <c r="P33" s="39"/>
      <c r="Q33" s="39"/>
      <c r="R33" s="39"/>
      <c r="S33" s="39"/>
      <c r="T33" s="39"/>
    </row>
    <row r="34" spans="16:20">
      <c r="P34" s="39"/>
      <c r="Q34" s="39"/>
      <c r="R34" s="39"/>
      <c r="S34" s="39"/>
      <c r="T34" s="39"/>
    </row>
    <row r="35" spans="16:20">
      <c r="P35" s="39"/>
      <c r="Q35" s="39"/>
      <c r="R35" s="39"/>
      <c r="S35" s="39"/>
      <c r="T35" s="39"/>
    </row>
    <row r="36" spans="16:20">
      <c r="P36" s="39"/>
      <c r="Q36" s="39"/>
      <c r="R36" s="39"/>
      <c r="S36" s="39"/>
      <c r="T36" s="39"/>
    </row>
    <row r="37" spans="16:20">
      <c r="P37" s="39"/>
      <c r="Q37" s="39"/>
      <c r="R37" s="39"/>
      <c r="S37" s="39"/>
      <c r="T37" s="39"/>
    </row>
    <row r="38" spans="16:20">
      <c r="P38" s="39"/>
      <c r="Q38" s="39"/>
      <c r="R38" s="39"/>
      <c r="S38" s="39"/>
      <c r="T38" s="39"/>
    </row>
    <row r="39" spans="16:20">
      <c r="P39" s="39"/>
      <c r="Q39" s="39"/>
      <c r="R39" s="39"/>
      <c r="S39" s="39"/>
      <c r="T39" s="39"/>
    </row>
    <row r="40" spans="16:20">
      <c r="P40" s="39"/>
      <c r="Q40" s="39"/>
      <c r="R40" s="39"/>
      <c r="S40" s="39"/>
      <c r="T40" s="39"/>
    </row>
    <row r="41" spans="16:20">
      <c r="P41" s="39"/>
      <c r="Q41" s="39"/>
      <c r="R41" s="39"/>
      <c r="S41" s="39"/>
      <c r="T41" s="39"/>
    </row>
    <row r="42" spans="16:20">
      <c r="P42" s="39"/>
      <c r="Q42" s="39"/>
      <c r="R42" s="39"/>
      <c r="S42" s="39"/>
      <c r="T42" s="39"/>
    </row>
    <row r="43" spans="16:20">
      <c r="P43" s="39"/>
      <c r="Q43" s="39"/>
      <c r="R43" s="39"/>
      <c r="S43" s="39"/>
      <c r="T43" s="39"/>
    </row>
    <row r="44" spans="16:20">
      <c r="P44" s="39"/>
      <c r="Q44" s="39"/>
      <c r="R44" s="39"/>
      <c r="S44" s="39"/>
      <c r="T44" s="39"/>
    </row>
  </sheetData>
  <mergeCells count="3">
    <mergeCell ref="A1:B2"/>
    <mergeCell ref="D1:D2"/>
    <mergeCell ref="E1:G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2017-03-23T12:29:50Z</cp:lastPrinted>
  <dcterms:created xsi:type="dcterms:W3CDTF">2016-09-13T07:43:47Z</dcterms:created>
  <dcterms:modified xsi:type="dcterms:W3CDTF">2017-03-24T02:39:00Z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