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omments2.xml" ContentType="application/vnd.openxmlformats-officedocument.spreadsheetml.comments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omments3.xml" ContentType="application/vnd.openxmlformats-officedocument.spreadsheetml.comment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omments4.xml" ContentType="application/vnd.openxmlformats-officedocument.spreadsheetml.comments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omments5.xml" ContentType="application/vnd.openxmlformats-officedocument.spreadsheetml.comment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36.xml" ContentType="application/vnd.openxmlformats-officedocument.drawingml.chart+xml"/>
  <Override PartName="/xl/drawings/drawing25.xml" ContentType="application/vnd.openxmlformats-officedocument.drawingml.chartshapes+xml"/>
  <Override PartName="/xl/charts/chart37.xml" ContentType="application/vnd.openxmlformats-officedocument.drawingml.chart+xml"/>
  <Override PartName="/xl/drawings/drawing26.xml" ContentType="application/vnd.openxmlformats-officedocument.drawingml.chartshapes+xml"/>
  <Override PartName="/xl/charts/chart38.xml" ContentType="application/vnd.openxmlformats-officedocument.drawingml.chart+xml"/>
  <Override PartName="/xl/drawings/drawing27.xml" ContentType="application/vnd.openxmlformats-officedocument.drawingml.chartshapes+xml"/>
  <Override PartName="/xl/charts/chart39.xml" ContentType="application/vnd.openxmlformats-officedocument.drawingml.chart+xml"/>
  <Override PartName="/xl/drawings/drawing28.xml" ContentType="application/vnd.openxmlformats-officedocument.drawingml.chartshapes+xml"/>
  <Override PartName="/xl/charts/chart40.xml" ContentType="application/vnd.openxmlformats-officedocument.drawingml.chart+xml"/>
  <Override PartName="/xl/drawings/drawing29.xml" ContentType="application/vnd.openxmlformats-officedocument.drawingml.chartshapes+xml"/>
  <Override PartName="/xl/charts/chart41.xml" ContentType="application/vnd.openxmlformats-officedocument.drawingml.chart+xml"/>
  <Override PartName="/xl/drawings/drawing30.xml" ContentType="application/vnd.openxmlformats-officedocument.drawingml.chartshapes+xml"/>
  <Override PartName="/xl/charts/chart42.xml" ContentType="application/vnd.openxmlformats-officedocument.drawingml.chart+xml"/>
  <Override PartName="/xl/drawings/drawing31.xml" ContentType="application/vnd.openxmlformats-officedocument.drawingml.chartshapes+xml"/>
  <Override PartName="/xl/charts/chart43.xml" ContentType="application/vnd.openxmlformats-officedocument.drawingml.chart+xml"/>
  <Override PartName="/xl/drawings/drawing32.xml" ContentType="application/vnd.openxmlformats-officedocument.drawingml.chartshapes+xml"/>
  <Override PartName="/xl/charts/chart44.xml" ContentType="application/vnd.openxmlformats-officedocument.drawingml.chart+xml"/>
  <Override PartName="/xl/drawings/drawing33.xml" ContentType="application/vnd.openxmlformats-officedocument.drawingml.chartshapes+xml"/>
  <Override PartName="/xl/charts/chart45.xml" ContentType="application/vnd.openxmlformats-officedocument.drawingml.chart+xml"/>
  <Override PartName="/xl/drawings/drawing34.xml" ContentType="application/vnd.openxmlformats-officedocument.drawingml.chartshapes+xml"/>
  <Override PartName="/xl/charts/chart46.xml" ContentType="application/vnd.openxmlformats-officedocument.drawingml.chart+xml"/>
  <Override PartName="/xl/drawings/drawing3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855" windowWidth="28830" windowHeight="6900" tabRatio="856" activeTab="12"/>
  </bookViews>
  <sheets>
    <sheet name="解説" sheetId="20" r:id="rId1"/>
    <sheet name="1-①経常収支比率" sheetId="15" r:id="rId2"/>
    <sheet name="1-②累積欠損比率" sheetId="22" r:id="rId3"/>
    <sheet name="1-③流動比率" sheetId="21" r:id="rId4"/>
    <sheet name="1-④企業債残高対給水収益比率" sheetId="16" r:id="rId5"/>
    <sheet name="1-⑤料金回収率" sheetId="14" r:id="rId6"/>
    <sheet name="1-⑥給水原価" sheetId="13" r:id="rId7"/>
    <sheet name="1-⑦施設利用率" sheetId="12" r:id="rId8"/>
    <sheet name="1-⑧有収率" sheetId="10" r:id="rId9"/>
    <sheet name="2-①有形固定資産減価償却率" sheetId="24" r:id="rId10"/>
    <sheet name="2-②管路経年化率" sheetId="23" r:id="rId11"/>
    <sheet name="2-③管路更新率" sheetId="19" r:id="rId12"/>
    <sheet name="まとめ" sheetId="11" r:id="rId13"/>
  </sheets>
  <definedNames>
    <definedName name="_xlnm.Print_Area" localSheetId="1">'1-①経常収支比率'!$A$1:$Y$45</definedName>
    <definedName name="_xlnm.Print_Area" localSheetId="2">'1-②累積欠損比率'!$A$1:$Y$45</definedName>
    <definedName name="_xlnm.Print_Area" localSheetId="3">'1-③流動比率'!$A$1:$Y$45</definedName>
    <definedName name="_xlnm.Print_Area" localSheetId="4">'1-④企業債残高対給水収益比率'!$A$1:$Y$45</definedName>
    <definedName name="_xlnm.Print_Area" localSheetId="5">'1-⑤料金回収率'!$A$1:$Y$45</definedName>
    <definedName name="_xlnm.Print_Area" localSheetId="6">'1-⑥給水原価'!$A$1:$Y$45</definedName>
    <definedName name="_xlnm.Print_Area" localSheetId="7">'1-⑦施設利用率'!$A$1:$Y$45</definedName>
    <definedName name="_xlnm.Print_Area" localSheetId="8">'1-⑧有収率'!$A$1:$Y$45</definedName>
    <definedName name="_xlnm.Print_Area" localSheetId="9">'2-①有形固定資産減価償却率'!$A$1:$Y$45</definedName>
    <definedName name="_xlnm.Print_Area" localSheetId="10">'2-②管路経年化率'!$A$1:$Y$45</definedName>
    <definedName name="_xlnm.Print_Area" localSheetId="11">'2-③管路更新率'!$A$1:$Y$45</definedName>
    <definedName name="_xlnm.Print_Area" localSheetId="12">まとめ!$A$1:$X$68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G57" i="13" l="1"/>
  <c r="G49" i="12" l="1"/>
  <c r="G56" i="21" l="1"/>
  <c r="G67" i="21" s="1"/>
  <c r="G51" i="13"/>
  <c r="G49" i="13" s="1"/>
  <c r="G52" i="14" s="1"/>
  <c r="G50" i="22"/>
  <c r="G49" i="23"/>
  <c r="G49" i="14"/>
  <c r="G49" i="19"/>
  <c r="G52" i="15" l="1"/>
  <c r="G49" i="15"/>
  <c r="G55" i="15" l="1"/>
  <c r="G53" i="23"/>
  <c r="G57" i="23" s="1"/>
  <c r="G51" i="24" l="1"/>
  <c r="G53" i="19" l="1"/>
  <c r="G51" i="16" l="1"/>
  <c r="G53" i="14" l="1"/>
  <c r="G51" i="10"/>
  <c r="G52" i="12"/>
  <c r="G57" i="19"/>
  <c r="G53" i="22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3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H26以降は26列</t>
        </r>
      </text>
    </comment>
    <comment ref="H54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H26以降は40列</t>
        </r>
      </text>
    </comment>
  </commentList>
</comments>
</file>

<file path=xl/comments2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総配水量を365か366で割ることで算出する</t>
        </r>
      </text>
    </comment>
  </commentList>
</comments>
</file>

<file path=xl/comments3.xml><?xml version="1.0" encoding="utf-8"?>
<comments xmlns="http://schemas.openxmlformats.org/spreadsheetml/2006/main">
  <authors>
    <author>下水道課（o-gesui04）</author>
  </authors>
  <commentList>
    <comment ref="H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H26以降は6列</t>
        </r>
      </text>
    </comment>
  </commentList>
</comments>
</file>

<file path=xl/comments4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H26までは該当数値がないため、逆算。とりあえず配水管に寄せてある</t>
        </r>
      </text>
    </comment>
  </commentList>
</comments>
</file>

<file path=xl/comments5.xml><?xml version="1.0" encoding="utf-8"?>
<comments xmlns="http://schemas.openxmlformats.org/spreadsheetml/2006/main">
  <authors>
    <author>下水道課（o-gesui04）</author>
  </authors>
  <commentList>
    <comment ref="A49" authorId="0">
      <text>
        <r>
          <rPr>
            <b/>
            <sz val="9"/>
            <color indexed="81"/>
            <rFont val="ＭＳ Ｐゴシック"/>
            <family val="3"/>
            <charset val="128"/>
          </rPr>
          <t>H26までは該当数値がないため、逆算。とりあえず配水管に寄せてある</t>
        </r>
      </text>
    </comment>
  </commentList>
</comments>
</file>

<file path=xl/sharedStrings.xml><?xml version="1.0" encoding="utf-8"?>
<sst xmlns="http://schemas.openxmlformats.org/spreadsheetml/2006/main" count="317" uniqueCount="179">
  <si>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</si>
  <si>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</si>
  <si>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</si>
  <si>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施設利用率</t>
    <rPh sb="0" eb="2">
      <t>シセツ</t>
    </rPh>
    <rPh sb="2" eb="5">
      <t>リヨウリツ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</si>
  <si>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</si>
  <si>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</si>
  <si>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</si>
  <si>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</si>
  <si>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</si>
  <si>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</si>
  <si>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</si>
  <si>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</si>
  <si>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</si>
  <si>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</si>
  <si>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算出方法</t>
    <rPh sb="0" eb="2">
      <t>サンシュツ</t>
    </rPh>
    <rPh sb="2" eb="4">
      <t>ホウホウ</t>
    </rPh>
    <phoneticPr fontId="2"/>
  </si>
  <si>
    <t>1-⑧</t>
    <phoneticPr fontId="2"/>
  </si>
  <si>
    <t>H25</t>
  </si>
  <si>
    <t>H26</t>
  </si>
  <si>
    <t>1-⑦</t>
    <phoneticPr fontId="2"/>
  </si>
  <si>
    <t>=</t>
    <phoneticPr fontId="2"/>
  </si>
  <si>
    <t>H27</t>
  </si>
  <si>
    <t>1-⑥</t>
    <phoneticPr fontId="2"/>
  </si>
  <si>
    <t>1-⑤</t>
    <phoneticPr fontId="2"/>
  </si>
  <si>
    <t>1-④</t>
    <phoneticPr fontId="2"/>
  </si>
  <si>
    <t>24表1行12列</t>
    <phoneticPr fontId="2"/>
  </si>
  <si>
    <t>1-①</t>
    <phoneticPr fontId="2"/>
  </si>
  <si>
    <t>総収益で費用をどの程度まかなえているか</t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</si>
  <si>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</si>
  <si>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</si>
  <si>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</si>
  <si>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企業債残高対給水収益比率</t>
    <rPh sb="0" eb="2">
      <t>キギョウ</t>
    </rPh>
    <rPh sb="2" eb="3">
      <t>サイ</t>
    </rPh>
    <rPh sb="3" eb="5">
      <t>ザンダカ</t>
    </rPh>
    <rPh sb="5" eb="6">
      <t>タイ</t>
    </rPh>
    <rPh sb="6" eb="8">
      <t>キュウスイ</t>
    </rPh>
    <rPh sb="8" eb="10">
      <t>シュウエキ</t>
    </rPh>
    <rPh sb="10" eb="12">
      <t>ヒリツ</t>
    </rPh>
    <phoneticPr fontId="2"/>
  </si>
  <si>
    <t>給水収益に対する企業債残高の割合</t>
    <rPh sb="0" eb="2">
      <t>キュウスイ</t>
    </rPh>
    <rPh sb="2" eb="4">
      <t>シュウエキ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</si>
  <si>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給水収益</t>
    <rPh sb="0" eb="2">
      <t>キュウスイ</t>
    </rPh>
    <rPh sb="2" eb="4">
      <t>シュウエキ</t>
    </rPh>
    <phoneticPr fontId="2"/>
  </si>
  <si>
    <t>料金回収率</t>
    <rPh sb="0" eb="2">
      <t>リョウキン</t>
    </rPh>
    <rPh sb="2" eb="4">
      <t>カイシュウ</t>
    </rPh>
    <rPh sb="4" eb="5">
      <t>リツ</t>
    </rPh>
    <phoneticPr fontId="2"/>
  </si>
  <si>
    <t>給水収益で給水に係る経費を賄えているか</t>
    <rPh sb="0" eb="4">
      <t>キュウスイシュウエキ</t>
    </rPh>
    <rPh sb="5" eb="7">
      <t>キュウスイ</t>
    </rPh>
    <rPh sb="8" eb="9">
      <t>カカ</t>
    </rPh>
    <rPh sb="10" eb="12">
      <t>ケイヒ</t>
    </rPh>
    <rPh sb="13" eb="14">
      <t>マカナ</t>
    </rPh>
    <phoneticPr fontId="2"/>
  </si>
  <si>
    <t>供給単価</t>
    <rPh sb="0" eb="2">
      <t>キョウキュウ</t>
    </rPh>
    <rPh sb="2" eb="4">
      <t>タンカ</t>
    </rPh>
    <phoneticPr fontId="2"/>
  </si>
  <si>
    <t>給水原価</t>
    <rPh sb="0" eb="2">
      <t>キュウスイ</t>
    </rPh>
    <rPh sb="2" eb="4">
      <t>ゲンカ</t>
    </rPh>
    <phoneticPr fontId="2"/>
  </si>
  <si>
    <t>有収水量１㎥あたりの費用</t>
    <rPh sb="0" eb="2">
      <t>ユウシュウ</t>
    </rPh>
    <rPh sb="2" eb="4">
      <t>スイリョウ</t>
    </rPh>
    <rPh sb="10" eb="12">
      <t>ヒヨウ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</si>
  <si>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</si>
  <si>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7" eb="8">
      <t>タイ</t>
    </rPh>
    <rPh sb="10" eb="12">
      <t>イチニチ</t>
    </rPh>
    <rPh sb="12" eb="14">
      <t>ヘイキン</t>
    </rPh>
    <rPh sb="14" eb="16">
      <t>ハイスイ</t>
    </rPh>
    <rPh sb="16" eb="17">
      <t>リョウ</t>
    </rPh>
    <rPh sb="18" eb="20">
      <t>ワリアイ</t>
    </rPh>
    <phoneticPr fontId="2"/>
  </si>
  <si>
    <t>一日平均配水量</t>
    <rPh sb="0" eb="2">
      <t>イチニチ</t>
    </rPh>
    <rPh sb="2" eb="4">
      <t>ヘイキン</t>
    </rPh>
    <rPh sb="4" eb="6">
      <t>ハイスイ</t>
    </rPh>
    <rPh sb="6" eb="7">
      <t>リョウ</t>
    </rPh>
    <phoneticPr fontId="2"/>
  </si>
  <si>
    <t>一日配水能力</t>
    <rPh sb="0" eb="2">
      <t>イチニチ</t>
    </rPh>
    <rPh sb="2" eb="4">
      <t>ハイスイ</t>
    </rPh>
    <rPh sb="4" eb="6">
      <t>ノウリョク</t>
    </rPh>
    <phoneticPr fontId="2"/>
  </si>
  <si>
    <t>有収率</t>
    <rPh sb="0" eb="2">
      <t>ユウシュウ</t>
    </rPh>
    <rPh sb="2" eb="3">
      <t>リツ</t>
    </rPh>
    <phoneticPr fontId="2"/>
  </si>
  <si>
    <t>施設の稼働が収益につながっているか</t>
    <rPh sb="0" eb="2">
      <t>シセツ</t>
    </rPh>
    <rPh sb="3" eb="5">
      <t>カドウ</t>
    </rPh>
    <rPh sb="6" eb="8">
      <t>シュウエキ</t>
    </rPh>
    <phoneticPr fontId="2"/>
  </si>
  <si>
    <t>年間総配水量</t>
    <rPh sb="0" eb="2">
      <t>ネンカン</t>
    </rPh>
    <rPh sb="2" eb="3">
      <t>ソウ</t>
    </rPh>
    <rPh sb="3" eb="5">
      <t>ハイスイ</t>
    </rPh>
    <rPh sb="5" eb="6">
      <t>リョウ</t>
    </rPh>
    <phoneticPr fontId="2"/>
  </si>
  <si>
    <t>管路経年化率</t>
    <rPh sb="0" eb="2">
      <t>カンロ</t>
    </rPh>
    <rPh sb="2" eb="5">
      <t>ケイネンカ</t>
    </rPh>
    <rPh sb="5" eb="6">
      <t>リツ</t>
    </rPh>
    <phoneticPr fontId="2"/>
  </si>
  <si>
    <t>法定耐用年数を超えた管路延長の割合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カンロ</t>
    </rPh>
    <rPh sb="12" eb="14">
      <t>エンチョウ</t>
    </rPh>
    <rPh sb="15" eb="17">
      <t>ワリアイ</t>
    </rPh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</si>
  <si>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</si>
  <si>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</si>
  <si>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当該年度に更新した管路延長</t>
    <rPh sb="0" eb="2">
      <t>トウガイ</t>
    </rPh>
    <rPh sb="2" eb="4">
      <t>ネンド</t>
    </rPh>
    <rPh sb="5" eb="7">
      <t>コウシン</t>
    </rPh>
    <rPh sb="9" eb="11">
      <t>カンロ</t>
    </rPh>
    <rPh sb="11" eb="13">
      <t>エンチョウ</t>
    </rPh>
    <phoneticPr fontId="2"/>
  </si>
  <si>
    <t>管路延長</t>
    <rPh sb="0" eb="2">
      <t>カンロ</t>
    </rPh>
    <rPh sb="2" eb="4">
      <t>エンチョウ</t>
    </rPh>
    <phoneticPr fontId="2"/>
  </si>
  <si>
    <t>給水収益で給水に係る経費を賄えているか</t>
    <rPh sb="0" eb="2">
      <t>キュウスイ</t>
    </rPh>
    <rPh sb="2" eb="4">
      <t>シュウエキ</t>
    </rPh>
    <rPh sb="5" eb="7">
      <t>キュウスイ</t>
    </rPh>
    <rPh sb="8" eb="9">
      <t>カカ</t>
    </rPh>
    <rPh sb="10" eb="12">
      <t>ケイヒ</t>
    </rPh>
    <phoneticPr fontId="2"/>
  </si>
  <si>
    <t>有収水量１㎥あたりの費用</t>
    <phoneticPr fontId="2"/>
  </si>
  <si>
    <t>一日配水能力に対する一日平均配水量の割合</t>
    <rPh sb="0" eb="2">
      <t>イチニチ</t>
    </rPh>
    <rPh sb="2" eb="4">
      <t>ハイスイ</t>
    </rPh>
    <rPh sb="4" eb="6">
      <t>ノウリョク</t>
    </rPh>
    <rPh sb="14" eb="16">
      <t>ハイスイ</t>
    </rPh>
    <phoneticPr fontId="2"/>
  </si>
  <si>
    <t>2-③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</si>
  <si>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</si>
  <si>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導水管</t>
    <rPh sb="0" eb="2">
      <t>ドウスイ</t>
    </rPh>
    <rPh sb="2" eb="3">
      <t>カン</t>
    </rPh>
    <phoneticPr fontId="2"/>
  </si>
  <si>
    <t>送水管</t>
    <rPh sb="0" eb="3">
      <t>ソウスイカン</t>
    </rPh>
    <phoneticPr fontId="2"/>
  </si>
  <si>
    <t>配水管</t>
    <rPh sb="0" eb="2">
      <t>ハイスイ</t>
    </rPh>
    <rPh sb="2" eb="3">
      <t>カン</t>
    </rPh>
    <phoneticPr fontId="2"/>
  </si>
  <si>
    <t>一日平均配水量</t>
    <rPh sb="0" eb="2">
      <t>ツイタチ</t>
    </rPh>
    <rPh sb="2" eb="4">
      <t>ヘイキン</t>
    </rPh>
    <rPh sb="4" eb="6">
      <t>ハイスイ</t>
    </rPh>
    <rPh sb="6" eb="7">
      <t>リョウ</t>
    </rPh>
    <phoneticPr fontId="2"/>
  </si>
  <si>
    <t>受託工事費</t>
    <rPh sb="0" eb="2">
      <t>ジュタク</t>
    </rPh>
    <rPh sb="2" eb="4">
      <t>コウジ</t>
    </rPh>
    <rPh sb="4" eb="5">
      <t>ヒ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</si>
  <si>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</si>
  <si>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29表1行19列</t>
    <rPh sb="7" eb="8">
      <t>レツ</t>
    </rPh>
    <phoneticPr fontId="2"/>
  </si>
  <si>
    <t>年間総有収水量</t>
    <rPh sb="0" eb="2">
      <t>ネンカン</t>
    </rPh>
    <rPh sb="2" eb="3">
      <t>ソウ</t>
    </rPh>
    <rPh sb="3" eb="5">
      <t>ユウシュウ</t>
    </rPh>
    <rPh sb="5" eb="7">
      <t>スイリョウ</t>
    </rPh>
    <phoneticPr fontId="2"/>
  </si>
  <si>
    <t>企業債残対収益比</t>
    <rPh sb="0" eb="2">
      <t>キギョウ</t>
    </rPh>
    <rPh sb="2" eb="3">
      <t>サイ</t>
    </rPh>
    <rPh sb="3" eb="4">
      <t>ザン</t>
    </rPh>
    <rPh sb="4" eb="5">
      <t>タイ</t>
    </rPh>
    <rPh sb="5" eb="7">
      <t>シュウエキ</t>
    </rPh>
    <rPh sb="7" eb="8">
      <t>ヒ</t>
    </rPh>
    <phoneticPr fontId="2"/>
  </si>
  <si>
    <t>―水道・法適用の場合―</t>
    <rPh sb="1" eb="3">
      <t>スイドウ</t>
    </rPh>
    <rPh sb="4" eb="5">
      <t>ホウ</t>
    </rPh>
    <rPh sb="5" eb="6">
      <t>テキ</t>
    </rPh>
    <rPh sb="6" eb="7">
      <t>ヨウ</t>
    </rPh>
    <rPh sb="8" eb="10">
      <t>バアイ</t>
    </rPh>
    <phoneticPr fontId="2"/>
  </si>
  <si>
    <t>①</t>
    <phoneticPr fontId="2"/>
  </si>
  <si>
    <t>経常収支比率</t>
    <rPh sb="0" eb="2">
      <t>ケイジョウ</t>
    </rPh>
    <rPh sb="2" eb="4">
      <t>シュウシ</t>
    </rPh>
    <rPh sb="4" eb="6">
      <t>ヒリツ</t>
    </rPh>
    <phoneticPr fontId="2"/>
  </si>
  <si>
    <t>１－</t>
    <phoneticPr fontId="2"/>
  </si>
  <si>
    <t>経常収益</t>
    <rPh sb="0" eb="2">
      <t>ケイジョウ</t>
    </rPh>
    <rPh sb="2" eb="4">
      <t>シュウエキ</t>
    </rPh>
    <phoneticPr fontId="2"/>
  </si>
  <si>
    <t>×</t>
    <phoneticPr fontId="2"/>
  </si>
  <si>
    <t>経常費用</t>
    <rPh sb="0" eb="2">
      <t>ケイジョウ</t>
    </rPh>
    <rPh sb="2" eb="3">
      <t>ヒ</t>
    </rPh>
    <rPh sb="3" eb="4">
      <t>ヨウ</t>
    </rPh>
    <phoneticPr fontId="2"/>
  </si>
  <si>
    <t>②</t>
    <phoneticPr fontId="2"/>
  </si>
  <si>
    <t>当年度末処理欠損金</t>
    <rPh sb="0" eb="2">
      <t>トウネン</t>
    </rPh>
    <rPh sb="2" eb="3">
      <t>ド</t>
    </rPh>
    <rPh sb="3" eb="4">
      <t>マツ</t>
    </rPh>
    <rPh sb="4" eb="6">
      <t>ショリ</t>
    </rPh>
    <rPh sb="6" eb="9">
      <t>ケッソンキン</t>
    </rPh>
    <phoneticPr fontId="2"/>
  </si>
  <si>
    <t>営業収益－受託工事収益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2"/>
  </si>
  <si>
    <t>③</t>
    <phoneticPr fontId="2"/>
  </si>
  <si>
    <t>流動資産</t>
    <rPh sb="0" eb="2">
      <t>リュウドウ</t>
    </rPh>
    <rPh sb="2" eb="4">
      <t>シサン</t>
    </rPh>
    <phoneticPr fontId="2"/>
  </si>
  <si>
    <t>流動負債</t>
    <rPh sb="0" eb="2">
      <t>リュウドウ</t>
    </rPh>
    <rPh sb="2" eb="4">
      <t>フサイ</t>
    </rPh>
    <phoneticPr fontId="2"/>
  </si>
  <si>
    <t>④</t>
    <phoneticPr fontId="2"/>
  </si>
  <si>
    <t>企業債現在高合計</t>
  </si>
  <si>
    <t>⑤</t>
    <phoneticPr fontId="2"/>
  </si>
  <si>
    <t>⑥</t>
    <phoneticPr fontId="2"/>
  </si>
  <si>
    <t>経常費用－（受託工事費＋材料及び不用品売却原価＋附帯事業費）－長期前受金戻入</t>
    <rPh sb="0" eb="2">
      <t>ケイジョウ</t>
    </rPh>
    <rPh sb="2" eb="3">
      <t>ヒ</t>
    </rPh>
    <rPh sb="3" eb="4">
      <t>ヨウ</t>
    </rPh>
    <rPh sb="6" eb="8">
      <t>ジュタク</t>
    </rPh>
    <rPh sb="8" eb="10">
      <t>コウジ</t>
    </rPh>
    <rPh sb="10" eb="11">
      <t>ヒ</t>
    </rPh>
    <rPh sb="12" eb="14">
      <t>ザイリョウ</t>
    </rPh>
    <rPh sb="14" eb="15">
      <t>オヨ</t>
    </rPh>
    <rPh sb="16" eb="19">
      <t>フヨウヒン</t>
    </rPh>
    <rPh sb="19" eb="21">
      <t>バイキャク</t>
    </rPh>
    <rPh sb="21" eb="23">
      <t>ゲンカ</t>
    </rPh>
    <rPh sb="24" eb="26">
      <t>フタイ</t>
    </rPh>
    <rPh sb="26" eb="28">
      <t>ジギョウ</t>
    </rPh>
    <rPh sb="28" eb="29">
      <t>ヒ</t>
    </rPh>
    <rPh sb="31" eb="33">
      <t>チョウキ</t>
    </rPh>
    <rPh sb="33" eb="36">
      <t>マエウケキン</t>
    </rPh>
    <rPh sb="36" eb="38">
      <t>モドシイレ</t>
    </rPh>
    <phoneticPr fontId="2"/>
  </si>
  <si>
    <t>⑦</t>
    <phoneticPr fontId="2"/>
  </si>
  <si>
    <t>⑧</t>
    <phoneticPr fontId="2"/>
  </si>
  <si>
    <t>２－</t>
    <phoneticPr fontId="2"/>
  </si>
  <si>
    <t>有形固定資産減価償却累計額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2">
      <t>ルイケイ</t>
    </rPh>
    <rPh sb="12" eb="13">
      <t>ガク</t>
    </rPh>
    <phoneticPr fontId="2"/>
  </si>
  <si>
    <t>有形固定資産のうち償却対象資産の帳簿原価</t>
    <rPh sb="0" eb="2">
      <t>ユウケイ</t>
    </rPh>
    <rPh sb="2" eb="4">
      <t>コテイ</t>
    </rPh>
    <rPh sb="4" eb="6">
      <t>シサン</t>
    </rPh>
    <rPh sb="9" eb="11">
      <t>ショウキャク</t>
    </rPh>
    <rPh sb="11" eb="13">
      <t>タイショウ</t>
    </rPh>
    <rPh sb="13" eb="15">
      <t>シサン</t>
    </rPh>
    <rPh sb="16" eb="18">
      <t>チョウボ</t>
    </rPh>
    <rPh sb="18" eb="20">
      <t>ゲンカ</t>
    </rPh>
    <phoneticPr fontId="2"/>
  </si>
  <si>
    <t>法定耐用年数を経過した管渠延長</t>
    <rPh sb="0" eb="2">
      <t>ホウテイ</t>
    </rPh>
    <rPh sb="2" eb="4">
      <t>タイヨウ</t>
    </rPh>
    <rPh sb="4" eb="6">
      <t>ネンスウ</t>
    </rPh>
    <rPh sb="7" eb="9">
      <t>ケイカ</t>
    </rPh>
    <rPh sb="11" eb="13">
      <t>カンキョ</t>
    </rPh>
    <rPh sb="13" eb="15">
      <t>エンチョウ</t>
    </rPh>
    <phoneticPr fontId="2"/>
  </si>
  <si>
    <t>20表1行2列</t>
    <rPh sb="6" eb="7">
      <t>レツ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</si>
  <si>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</si>
  <si>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</si>
  <si>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</si>
  <si>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1表1行13列</t>
  </si>
  <si>
    <t>1表1行13列</t>
    <phoneticPr fontId="2"/>
  </si>
  <si>
    <t>1表1行14列</t>
  </si>
  <si>
    <t>1表1行15列</t>
  </si>
  <si>
    <t>2-②</t>
    <phoneticPr fontId="2"/>
  </si>
  <si>
    <t>耐用年数経過延長</t>
    <rPh sb="0" eb="2">
      <t>タイヨウ</t>
    </rPh>
    <rPh sb="2" eb="4">
      <t>ネンスウ</t>
    </rPh>
    <rPh sb="4" eb="6">
      <t>ケイカ</t>
    </rPh>
    <rPh sb="6" eb="8">
      <t>エンチョウ</t>
    </rPh>
    <phoneticPr fontId="2"/>
  </si>
  <si>
    <t>2-①</t>
    <phoneticPr fontId="2"/>
  </si>
  <si>
    <t>減価償却累計</t>
    <rPh sb="0" eb="2">
      <t>ゲンカ</t>
    </rPh>
    <rPh sb="2" eb="4">
      <t>ショウキャク</t>
    </rPh>
    <rPh sb="4" eb="6">
      <t>ルイケイ</t>
    </rPh>
    <phoneticPr fontId="2"/>
  </si>
  <si>
    <t>償却資産</t>
    <rPh sb="0" eb="2">
      <t>ショウキャク</t>
    </rPh>
    <rPh sb="2" eb="4">
      <t>シサン</t>
    </rPh>
    <phoneticPr fontId="2"/>
  </si>
  <si>
    <t>22表1行4列</t>
    <rPh sb="2" eb="3">
      <t>ヒョウ</t>
    </rPh>
    <rPh sb="4" eb="5">
      <t>ギョウ</t>
    </rPh>
    <rPh sb="6" eb="7">
      <t>レツ</t>
    </rPh>
    <phoneticPr fontId="2"/>
  </si>
  <si>
    <t>01表1行24列</t>
    <rPh sb="7" eb="8">
      <t>レツ</t>
    </rPh>
    <phoneticPr fontId="2"/>
  </si>
  <si>
    <t>01表1行23列</t>
    <phoneticPr fontId="2"/>
  </si>
  <si>
    <t>1表1行23列</t>
    <phoneticPr fontId="2"/>
  </si>
  <si>
    <t>1表1行24列</t>
    <phoneticPr fontId="2"/>
  </si>
  <si>
    <t>1表1行21列</t>
    <phoneticPr fontId="2"/>
  </si>
  <si>
    <t>有形資産減価償却率</t>
    <rPh sb="0" eb="2">
      <t>ユウケイ</t>
    </rPh>
    <rPh sb="2" eb="4">
      <t>シサン</t>
    </rPh>
    <rPh sb="4" eb="6">
      <t>ゲンカ</t>
    </rPh>
    <rPh sb="6" eb="8">
      <t>ショウキャク</t>
    </rPh>
    <rPh sb="8" eb="9">
      <t>リツ</t>
    </rPh>
    <phoneticPr fontId="2"/>
  </si>
  <si>
    <t>20表1行3列</t>
    <phoneticPr fontId="2"/>
  </si>
  <si>
    <t>長期前受金戻入</t>
    <rPh sb="0" eb="2">
      <t>チョウキ</t>
    </rPh>
    <rPh sb="2" eb="5">
      <t>マエウケキン</t>
    </rPh>
    <rPh sb="5" eb="7">
      <t>モドシイレ</t>
    </rPh>
    <phoneticPr fontId="2"/>
  </si>
  <si>
    <t>20表1行15列</t>
    <rPh sb="7" eb="8">
      <t>レツ</t>
    </rPh>
    <phoneticPr fontId="2"/>
  </si>
  <si>
    <t>20表1行24列or26列</t>
    <rPh sb="7" eb="8">
      <t>レツ</t>
    </rPh>
    <rPh sb="12" eb="13">
      <t>レツ</t>
    </rPh>
    <phoneticPr fontId="2"/>
  </si>
  <si>
    <t>20表1行37列or40列</t>
    <rPh sb="7" eb="8">
      <t>レツ</t>
    </rPh>
    <rPh sb="12" eb="13">
      <t>レツ</t>
    </rPh>
    <phoneticPr fontId="2"/>
  </si>
  <si>
    <t>1表1行63列</t>
    <rPh sb="1" eb="2">
      <t>ヒョウ</t>
    </rPh>
    <rPh sb="3" eb="4">
      <t>ギョウ</t>
    </rPh>
    <rPh sb="6" eb="7">
      <t>レツ</t>
    </rPh>
    <phoneticPr fontId="2"/>
  </si>
  <si>
    <t>1表1行64列</t>
    <rPh sb="1" eb="2">
      <t>ヒョウ</t>
    </rPh>
    <rPh sb="3" eb="4">
      <t>ギョウ</t>
    </rPh>
    <rPh sb="6" eb="7">
      <t>レツ</t>
    </rPh>
    <phoneticPr fontId="2"/>
  </si>
  <si>
    <t>1表1行65列</t>
    <rPh sb="1" eb="2">
      <t>ヒョウ</t>
    </rPh>
    <rPh sb="3" eb="4">
      <t>ギョウ</t>
    </rPh>
    <rPh sb="6" eb="7">
      <t>レツ</t>
    </rPh>
    <phoneticPr fontId="2"/>
  </si>
  <si>
    <t>1表1行60列</t>
    <phoneticPr fontId="2"/>
  </si>
  <si>
    <t>1表1行61列</t>
  </si>
  <si>
    <t>1表1行62列</t>
  </si>
  <si>
    <t>22表1行5列or6列</t>
    <rPh sb="2" eb="3">
      <t>ヒョウ</t>
    </rPh>
    <rPh sb="4" eb="5">
      <t>ギョウ</t>
    </rPh>
    <rPh sb="6" eb="7">
      <t>レツ</t>
    </rPh>
    <rPh sb="10" eb="11">
      <t>レツ</t>
    </rPh>
    <phoneticPr fontId="2"/>
  </si>
  <si>
    <t>20表1行3列</t>
    <phoneticPr fontId="2"/>
  </si>
  <si>
    <t>企業債現在高</t>
    <rPh sb="0" eb="2">
      <t>キギョウ</t>
    </rPh>
    <rPh sb="2" eb="3">
      <t>サイ</t>
    </rPh>
    <rPh sb="3" eb="5">
      <t>ゲンザイ</t>
    </rPh>
    <rPh sb="5" eb="6">
      <t>ダカ</t>
    </rPh>
    <phoneticPr fontId="2"/>
  </si>
  <si>
    <t>年度末処理欠損</t>
    <rPh sb="0" eb="3">
      <t>ネンドマツ</t>
    </rPh>
    <rPh sb="3" eb="5">
      <t>ショリ</t>
    </rPh>
    <rPh sb="5" eb="7">
      <t>ケッソン</t>
    </rPh>
    <phoneticPr fontId="2"/>
  </si>
  <si>
    <t>営業収益-受託工収益</t>
    <rPh sb="0" eb="2">
      <t>エイギョウ</t>
    </rPh>
    <rPh sb="2" eb="4">
      <t>シュウエキ</t>
    </rPh>
    <rPh sb="5" eb="7">
      <t>ジュタク</t>
    </rPh>
    <rPh sb="7" eb="8">
      <t>コウ</t>
    </rPh>
    <rPh sb="8" eb="10">
      <t>シュウエキ</t>
    </rPh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</si>
  <si>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</si>
  <si>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22表1行64列</t>
    <rPh sb="2" eb="3">
      <t>ヒョウ</t>
    </rPh>
    <rPh sb="4" eb="5">
      <t>ギョウ</t>
    </rPh>
    <rPh sb="7" eb="8">
      <t>レツ</t>
    </rPh>
    <phoneticPr fontId="2"/>
  </si>
  <si>
    <t>20表1行2列</t>
    <phoneticPr fontId="2"/>
  </si>
  <si>
    <t>20表1行11列</t>
    <phoneticPr fontId="2"/>
  </si>
  <si>
    <t>累積欠損金比率</t>
    <rPh sb="0" eb="2">
      <t>ルイセキ</t>
    </rPh>
    <rPh sb="2" eb="5">
      <t>ケッソンキン</t>
    </rPh>
    <rPh sb="5" eb="7">
      <t>ヒリツ</t>
    </rPh>
    <phoneticPr fontId="2"/>
  </si>
  <si>
    <t>受託工+売原価+附帯事業</t>
    <rPh sb="0" eb="2">
      <t>ジュタク</t>
    </rPh>
    <rPh sb="2" eb="3">
      <t>コウ</t>
    </rPh>
    <rPh sb="4" eb="5">
      <t>バイ</t>
    </rPh>
    <rPh sb="5" eb="7">
      <t>ゲンカ</t>
    </rPh>
    <rPh sb="8" eb="10">
      <t>フタイ</t>
    </rPh>
    <rPh sb="10" eb="12">
      <t>ジギョウ</t>
    </rPh>
    <phoneticPr fontId="2"/>
  </si>
  <si>
    <t>売却原価</t>
    <rPh sb="0" eb="2">
      <t>バイキャク</t>
    </rPh>
    <rPh sb="2" eb="4">
      <t>ゲンカ</t>
    </rPh>
    <phoneticPr fontId="2"/>
  </si>
  <si>
    <t>附帯事業費</t>
    <rPh sb="0" eb="2">
      <t>フタイ</t>
    </rPh>
    <rPh sb="2" eb="4">
      <t>ジギョウ</t>
    </rPh>
    <rPh sb="4" eb="5">
      <t>ヒ</t>
    </rPh>
    <phoneticPr fontId="2"/>
  </si>
  <si>
    <t>20表1行22列</t>
    <phoneticPr fontId="2"/>
  </si>
  <si>
    <t>21表1行56列</t>
    <phoneticPr fontId="2"/>
  </si>
  <si>
    <t>21表1行54列</t>
  </si>
  <si>
    <t>21表1行55列</t>
  </si>
  <si>
    <t>21表1行57列</t>
    <rPh sb="2" eb="3">
      <t>ヒョウ</t>
    </rPh>
    <rPh sb="4" eb="5">
      <t>ギョウ</t>
    </rPh>
    <rPh sb="7" eb="8">
      <t>レツ</t>
    </rPh>
    <phoneticPr fontId="2"/>
  </si>
  <si>
    <t>経費-（受工+売価+附）-長前</t>
    <rPh sb="0" eb="2">
      <t>ケイヒ</t>
    </rPh>
    <rPh sb="4" eb="5">
      <t>ウ</t>
    </rPh>
    <rPh sb="5" eb="6">
      <t>コウ</t>
    </rPh>
    <rPh sb="7" eb="8">
      <t>ウ</t>
    </rPh>
    <rPh sb="8" eb="9">
      <t>カ</t>
    </rPh>
    <rPh sb="10" eb="11">
      <t>フ</t>
    </rPh>
    <rPh sb="13" eb="14">
      <t>チョウ</t>
    </rPh>
    <rPh sb="14" eb="15">
      <t>マエ</t>
    </rPh>
    <phoneticPr fontId="2"/>
  </si>
  <si>
    <t>1-②</t>
    <phoneticPr fontId="2"/>
  </si>
  <si>
    <t>現金及び預金</t>
    <rPh sb="0" eb="2">
      <t>ゲンキン</t>
    </rPh>
    <rPh sb="2" eb="3">
      <t>オヨ</t>
    </rPh>
    <rPh sb="4" eb="6">
      <t>ヨキン</t>
    </rPh>
    <phoneticPr fontId="2"/>
  </si>
  <si>
    <t>未収金及び未収収益</t>
    <rPh sb="0" eb="3">
      <t>ミシュウキン</t>
    </rPh>
    <rPh sb="3" eb="4">
      <t>オヨ</t>
    </rPh>
    <rPh sb="5" eb="7">
      <t>ミシュウ</t>
    </rPh>
    <rPh sb="7" eb="9">
      <t>シュウエキ</t>
    </rPh>
    <phoneticPr fontId="2"/>
  </si>
  <si>
    <t>貸倒引当金</t>
    <rPh sb="0" eb="2">
      <t>カシダオレ</t>
    </rPh>
    <rPh sb="2" eb="4">
      <t>ヒキアテ</t>
    </rPh>
    <rPh sb="4" eb="5">
      <t>キン</t>
    </rPh>
    <phoneticPr fontId="2"/>
  </si>
  <si>
    <t>貯蔵品</t>
    <rPh sb="0" eb="3">
      <t>チョゾウヒン</t>
    </rPh>
    <phoneticPr fontId="2"/>
  </si>
  <si>
    <t>短期有価証券</t>
    <rPh sb="0" eb="2">
      <t>タンキ</t>
    </rPh>
    <rPh sb="2" eb="4">
      <t>ユウカ</t>
    </rPh>
    <rPh sb="4" eb="6">
      <t>ショウケン</t>
    </rPh>
    <phoneticPr fontId="2"/>
  </si>
  <si>
    <t>22表1行14列</t>
    <rPh sb="7" eb="8">
      <t>レツ</t>
    </rPh>
    <phoneticPr fontId="2"/>
  </si>
  <si>
    <t>22表1行15列</t>
    <rPh sb="7" eb="8">
      <t>レツ</t>
    </rPh>
    <phoneticPr fontId="2"/>
  </si>
  <si>
    <t>22表1行16列</t>
    <rPh sb="7" eb="8">
      <t>レツ</t>
    </rPh>
    <phoneticPr fontId="2"/>
  </si>
  <si>
    <t>22表1行17列</t>
    <rPh sb="7" eb="8">
      <t>レツ</t>
    </rPh>
    <phoneticPr fontId="2"/>
  </si>
  <si>
    <t>22表1行18列</t>
    <rPh sb="7" eb="8">
      <t>レツ</t>
    </rPh>
    <phoneticPr fontId="2"/>
  </si>
  <si>
    <t>22表1行19列</t>
    <rPh sb="7" eb="8">
      <t>レツ</t>
    </rPh>
    <phoneticPr fontId="2"/>
  </si>
  <si>
    <t>建改等充当企業債</t>
    <rPh sb="0" eb="1">
      <t>ケン</t>
    </rPh>
    <rPh sb="1" eb="2">
      <t>アラタメル</t>
    </rPh>
    <rPh sb="2" eb="3">
      <t>トウ</t>
    </rPh>
    <rPh sb="3" eb="5">
      <t>ジュウトウ</t>
    </rPh>
    <rPh sb="5" eb="7">
      <t>キギョウ</t>
    </rPh>
    <rPh sb="7" eb="8">
      <t>サイ</t>
    </rPh>
    <phoneticPr fontId="2"/>
  </si>
  <si>
    <t>その他企業債</t>
    <rPh sb="2" eb="3">
      <t>タ</t>
    </rPh>
    <rPh sb="3" eb="5">
      <t>キギョウ</t>
    </rPh>
    <rPh sb="5" eb="6">
      <t>サイ</t>
    </rPh>
    <phoneticPr fontId="2"/>
  </si>
  <si>
    <t>建改等充当長借</t>
    <rPh sb="0" eb="1">
      <t>ケン</t>
    </rPh>
    <rPh sb="1" eb="2">
      <t>アラタメル</t>
    </rPh>
    <rPh sb="2" eb="3">
      <t>トウ</t>
    </rPh>
    <rPh sb="3" eb="5">
      <t>ジュウトウ</t>
    </rPh>
    <rPh sb="5" eb="6">
      <t>チョウ</t>
    </rPh>
    <rPh sb="6" eb="7">
      <t>カ</t>
    </rPh>
    <phoneticPr fontId="2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</si>
  <si>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2"/>
  </si>
  <si>
    <t>引当金</t>
    <rPh sb="0" eb="2">
      <t>ヒキアテ</t>
    </rPh>
    <rPh sb="2" eb="3">
      <t>キン</t>
    </rPh>
    <phoneticPr fontId="2"/>
  </si>
  <si>
    <t>リース債務</t>
    <rPh sb="3" eb="5">
      <t>サイム</t>
    </rPh>
    <phoneticPr fontId="2"/>
  </si>
  <si>
    <t>一時借入金</t>
    <rPh sb="0" eb="2">
      <t>イチジ</t>
    </rPh>
    <rPh sb="2" eb="4">
      <t>カリイレ</t>
    </rPh>
    <rPh sb="4" eb="5">
      <t>キン</t>
    </rPh>
    <phoneticPr fontId="2"/>
  </si>
  <si>
    <t>未払金及び未払費用</t>
    <rPh sb="0" eb="1">
      <t>ミ</t>
    </rPh>
    <rPh sb="1" eb="2">
      <t>バライ</t>
    </rPh>
    <rPh sb="2" eb="3">
      <t>キン</t>
    </rPh>
    <rPh sb="3" eb="4">
      <t>オヨ</t>
    </rPh>
    <rPh sb="5" eb="6">
      <t>ミ</t>
    </rPh>
    <rPh sb="6" eb="7">
      <t>バラ</t>
    </rPh>
    <rPh sb="7" eb="9">
      <t>ヒヨウ</t>
    </rPh>
    <phoneticPr fontId="2"/>
  </si>
  <si>
    <t>前受金及び前受収益</t>
    <rPh sb="0" eb="2">
      <t>マエウケ</t>
    </rPh>
    <rPh sb="2" eb="3">
      <t>キン</t>
    </rPh>
    <rPh sb="3" eb="4">
      <t>オヨ</t>
    </rPh>
    <rPh sb="5" eb="7">
      <t>マエウケ</t>
    </rPh>
    <rPh sb="7" eb="9">
      <t>シュウエキ</t>
    </rPh>
    <phoneticPr fontId="2"/>
  </si>
  <si>
    <t>その他</t>
    <rPh sb="2" eb="3">
      <t>タ</t>
    </rPh>
    <phoneticPr fontId="2"/>
  </si>
  <si>
    <t>22表1行31列</t>
    <rPh sb="7" eb="8">
      <t>レツ</t>
    </rPh>
    <phoneticPr fontId="2"/>
  </si>
  <si>
    <t>22表1行32列</t>
    <rPh sb="7" eb="8">
      <t>レツ</t>
    </rPh>
    <phoneticPr fontId="2"/>
  </si>
  <si>
    <t>22表1行33列</t>
    <rPh sb="7" eb="8">
      <t>レツ</t>
    </rPh>
    <phoneticPr fontId="2"/>
  </si>
  <si>
    <t>22表1行34列</t>
    <rPh sb="7" eb="8">
      <t>レツ</t>
    </rPh>
    <phoneticPr fontId="2"/>
  </si>
  <si>
    <t>22表1行35列</t>
    <rPh sb="7" eb="8">
      <t>レツ</t>
    </rPh>
    <phoneticPr fontId="2"/>
  </si>
  <si>
    <t>22表1行36列</t>
    <rPh sb="7" eb="8">
      <t>レツ</t>
    </rPh>
    <phoneticPr fontId="2"/>
  </si>
  <si>
    <t>22表1行37列</t>
    <rPh sb="7" eb="8">
      <t>レツ</t>
    </rPh>
    <phoneticPr fontId="2"/>
  </si>
  <si>
    <t>22表1行38列</t>
    <rPh sb="7" eb="8">
      <t>レツ</t>
    </rPh>
    <phoneticPr fontId="2"/>
  </si>
  <si>
    <t>22表1行39列</t>
    <rPh sb="7" eb="8">
      <t>レツ</t>
    </rPh>
    <phoneticPr fontId="2"/>
  </si>
  <si>
    <t>22表1行40列</t>
    <rPh sb="7" eb="8">
      <t>レツ</t>
    </rPh>
    <phoneticPr fontId="2"/>
  </si>
  <si>
    <t>22表1行41列</t>
    <rPh sb="7" eb="8">
      <t>レツ</t>
    </rPh>
    <phoneticPr fontId="2"/>
  </si>
  <si>
    <t>その他</t>
    <rPh sb="2" eb="3">
      <t>タ</t>
    </rPh>
    <phoneticPr fontId="2"/>
  </si>
  <si>
    <t>1-③</t>
    <phoneticPr fontId="2"/>
  </si>
  <si>
    <t>短期的債務に対する支払能力</t>
    <rPh sb="0" eb="2">
      <t>タンキ</t>
    </rPh>
    <rPh sb="2" eb="3">
      <t>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</si>
  <si>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末端給水事業</t>
    <rPh sb="0" eb="2">
      <t>マッタン</t>
    </rPh>
    <rPh sb="2" eb="4">
      <t>キュウスイ</t>
    </rPh>
    <rPh sb="4" eb="6">
      <t>ジギョウ</t>
    </rPh>
    <phoneticPr fontId="2"/>
  </si>
  <si>
    <t>H28</t>
  </si>
  <si>
    <t>H29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</si>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</sst>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7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color theme="1"/>
      <name val="ＭＳ Ｐゴシック"/>
      <family val="2"/>
      <charset val="128"/>
    </font>
    <font>
      <sz val="8"/>
      <color theme="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1" tint="0.34998626667073579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37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5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7" xfId="0" applyBorder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3" borderId="0" xfId="0" applyFont="1" applyFill="1" applyBorder="1">
      <alignment vertical="center"/>
    </xf>
    <xf numFmtId="0" fontId="10" fillId="3" borderId="0" xfId="0" applyFont="1" applyFill="1" applyBorder="1" applyAlignment="1">
      <alignment vertical="center"/>
    </xf>
    <xf numFmtId="0" fontId="1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43" xfId="2" applyNumberFormat="1" applyFont="1" applyBorder="1">
      <alignment vertical="center"/>
    </xf>
    <xf numFmtId="176" fontId="0" fillId="0" borderId="45" xfId="2" applyNumberFormat="1" applyFont="1" applyBorder="1">
      <alignment vertical="center"/>
    </xf>
    <xf numFmtId="176" fontId="0" fillId="0" borderId="4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40" fontId="0" fillId="0" borderId="43" xfId="1" applyNumberFormat="1" applyFont="1" applyBorder="1">
      <alignment vertical="center"/>
    </xf>
    <xf numFmtId="40" fontId="0" fillId="0" borderId="45" xfId="1" applyNumberFormat="1" applyFont="1" applyBorder="1">
      <alignment vertical="center"/>
    </xf>
    <xf numFmtId="40" fontId="0" fillId="0" borderId="46" xfId="1" applyNumberFormat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0" fillId="0" borderId="49" xfId="1" applyFont="1" applyBorder="1" applyAlignment="1">
      <alignment vertical="center"/>
    </xf>
    <xf numFmtId="38" fontId="0" fillId="0" borderId="49" xfId="1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6" fillId="0" borderId="34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38" fontId="0" fillId="0" borderId="6" xfId="1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6" xfId="0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6" fillId="0" borderId="25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3" fillId="0" borderId="7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40" fontId="0" fillId="0" borderId="12" xfId="1" applyNumberFormat="1" applyFont="1" applyBorder="1" applyAlignment="1">
      <alignment vertical="center"/>
    </xf>
    <xf numFmtId="40" fontId="0" fillId="0" borderId="12" xfId="1" applyNumberFormat="1" applyFont="1" applyBorder="1">
      <alignment vertical="center"/>
    </xf>
    <xf numFmtId="0" fontId="0" fillId="0" borderId="0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6" xfId="0" applyBorder="1" applyAlignment="1">
      <alignment horizontal="left" vertical="center"/>
    </xf>
    <xf numFmtId="0" fontId="0" fillId="0" borderId="50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51" xfId="0" applyBorder="1" applyAlignment="1">
      <alignment horizontal="left" vertical="center"/>
    </xf>
    <xf numFmtId="0" fontId="0" fillId="0" borderId="50" xfId="0" applyBorder="1" applyAlignment="1">
      <alignment horizontal="left" vertical="center"/>
    </xf>
    <xf numFmtId="38" fontId="0" fillId="0" borderId="35" xfId="1" applyFont="1" applyBorder="1" applyAlignment="1">
      <alignment vertical="center"/>
    </xf>
    <xf numFmtId="0" fontId="0" fillId="0" borderId="0" xfId="0" applyBorder="1" applyAlignment="1">
      <alignment vertical="center"/>
    </xf>
    <xf numFmtId="40" fontId="0" fillId="0" borderId="6" xfId="1" applyNumberFormat="1" applyFont="1" applyBorder="1" applyAlignment="1">
      <alignment vertical="center"/>
    </xf>
    <xf numFmtId="40" fontId="0" fillId="0" borderId="6" xfId="1" applyNumberFormat="1" applyFont="1" applyBorder="1">
      <alignment vertical="center"/>
    </xf>
    <xf numFmtId="40" fontId="0" fillId="0" borderId="1" xfId="1" applyNumberFormat="1" applyFont="1" applyBorder="1" applyAlignment="1">
      <alignment vertical="center"/>
    </xf>
    <xf numFmtId="40" fontId="0" fillId="0" borderId="1" xfId="1" applyNumberFormat="1" applyFont="1" applyBorder="1">
      <alignment vertical="center"/>
    </xf>
    <xf numFmtId="40" fontId="0" fillId="0" borderId="49" xfId="1" applyNumberFormat="1" applyFont="1" applyBorder="1" applyAlignment="1">
      <alignment vertical="center"/>
    </xf>
    <xf numFmtId="40" fontId="0" fillId="0" borderId="49" xfId="1" applyNumberFormat="1" applyFont="1" applyBorder="1">
      <alignment vertical="center"/>
    </xf>
    <xf numFmtId="40" fontId="0" fillId="0" borderId="56" xfId="1" applyNumberFormat="1" applyFont="1" applyBorder="1" applyAlignment="1">
      <alignment vertical="center"/>
    </xf>
    <xf numFmtId="40" fontId="0" fillId="0" borderId="56" xfId="1" applyNumberFormat="1" applyFont="1" applyBorder="1">
      <alignment vertical="center"/>
    </xf>
    <xf numFmtId="40" fontId="0" fillId="0" borderId="35" xfId="1" applyNumberFormat="1" applyFont="1" applyBorder="1">
      <alignment vertical="center"/>
    </xf>
    <xf numFmtId="40" fontId="0" fillId="0" borderId="36" xfId="1" applyNumberFormat="1" applyFont="1" applyBorder="1">
      <alignment vertical="center"/>
    </xf>
    <xf numFmtId="38" fontId="3" fillId="0" borderId="12" xfId="1" applyFont="1" applyBorder="1" applyAlignment="1">
      <alignment vertical="center"/>
    </xf>
    <xf numFmtId="38" fontId="3" fillId="0" borderId="12" xfId="1" applyFont="1" applyBorder="1">
      <alignment vertical="center"/>
    </xf>
    <xf numFmtId="38" fontId="0" fillId="0" borderId="1" xfId="1" applyNumberFormat="1" applyFont="1" applyBorder="1" applyAlignment="1">
      <alignment vertical="center"/>
    </xf>
    <xf numFmtId="38" fontId="0" fillId="0" borderId="1" xfId="1" applyNumberFormat="1" applyFont="1" applyBorder="1">
      <alignment vertical="center"/>
    </xf>
    <xf numFmtId="38" fontId="0" fillId="0" borderId="4" xfId="1" applyFont="1" applyBorder="1" applyAlignment="1">
      <alignment vertical="center"/>
    </xf>
    <xf numFmtId="38" fontId="0" fillId="0" borderId="4" xfId="1" applyFont="1" applyBorder="1">
      <alignment vertical="center"/>
    </xf>
    <xf numFmtId="38" fontId="3" fillId="0" borderId="12" xfId="1" applyNumberFormat="1" applyFont="1" applyBorder="1" applyAlignment="1">
      <alignment vertical="center"/>
    </xf>
    <xf numFmtId="38" fontId="3" fillId="0" borderId="12" xfId="1" applyNumberFormat="1" applyFont="1" applyBorder="1">
      <alignment vertical="center"/>
    </xf>
    <xf numFmtId="38" fontId="7" fillId="0" borderId="12" xfId="0" applyNumberFormat="1" applyFont="1" applyBorder="1" applyAlignment="1">
      <alignment vertical="center"/>
    </xf>
    <xf numFmtId="38" fontId="0" fillId="0" borderId="56" xfId="1" applyFont="1" applyBorder="1" applyAlignment="1">
      <alignment vertical="center"/>
    </xf>
    <xf numFmtId="38" fontId="0" fillId="0" borderId="56" xfId="1" applyFont="1" applyBorder="1">
      <alignment vertical="center"/>
    </xf>
    <xf numFmtId="38" fontId="0" fillId="0" borderId="62" xfId="1" applyFont="1" applyBorder="1" applyAlignment="1">
      <alignment vertical="center"/>
    </xf>
    <xf numFmtId="38" fontId="0" fillId="0" borderId="63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2" fontId="0" fillId="0" borderId="0" xfId="0" applyNumberFormat="1" applyBorder="1" applyAlignment="1">
      <alignment vertical="center"/>
    </xf>
    <xf numFmtId="40" fontId="0" fillId="0" borderId="0" xfId="1" applyNumberFormat="1" applyFont="1" applyFill="1" applyBorder="1">
      <alignment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0" fillId="5" borderId="0" xfId="0" applyFill="1">
      <alignment vertical="center"/>
    </xf>
    <xf numFmtId="0" fontId="8" fillId="5" borderId="0" xfId="0" applyFont="1" applyFill="1" applyAlignment="1">
      <alignment vertical="center"/>
    </xf>
    <xf numFmtId="0" fontId="8" fillId="5" borderId="0" xfId="0" applyFont="1" applyFill="1" applyAlignment="1">
      <alignment horizontal="right" vertical="center"/>
    </xf>
    <xf numFmtId="0" fontId="0" fillId="6" borderId="0" xfId="0" applyFill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7" borderId="0" xfId="0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10" borderId="0" xfId="0" applyFill="1">
      <alignment vertical="center"/>
    </xf>
    <xf numFmtId="0" fontId="10" fillId="10" borderId="0" xfId="0" applyFont="1" applyFill="1">
      <alignment vertical="center"/>
    </xf>
    <xf numFmtId="0" fontId="0" fillId="11" borderId="0" xfId="0" applyFill="1">
      <alignment vertical="center"/>
    </xf>
    <xf numFmtId="0" fontId="0" fillId="12" borderId="0" xfId="0" applyFill="1">
      <alignment vertical="center"/>
    </xf>
    <xf numFmtId="0" fontId="0" fillId="13" borderId="0" xfId="0" applyFill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0" fillId="0" borderId="27" xfId="0" applyBorder="1" applyAlignment="1">
      <alignment horizontal="center" vertical="center"/>
    </xf>
    <xf numFmtId="38" fontId="0" fillId="0" borderId="5" xfId="1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38" fontId="6" fillId="0" borderId="7" xfId="1" applyFont="1" applyBorder="1" applyAlignment="1">
      <alignment vertical="center"/>
    </xf>
    <xf numFmtId="38" fontId="6" fillId="0" borderId="0" xfId="1" applyFont="1" applyBorder="1" applyAlignment="1">
      <alignment vertical="center"/>
    </xf>
    <xf numFmtId="38" fontId="6" fillId="0" borderId="18" xfId="1" applyFont="1" applyBorder="1" applyAlignment="1">
      <alignment vertical="center"/>
    </xf>
    <xf numFmtId="38" fontId="6" fillId="0" borderId="24" xfId="1" applyFont="1" applyBorder="1" applyAlignment="1">
      <alignment vertical="center"/>
    </xf>
    <xf numFmtId="0" fontId="15" fillId="0" borderId="1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38" fontId="6" fillId="0" borderId="26" xfId="1" applyFont="1" applyBorder="1" applyAlignment="1">
      <alignment vertical="center"/>
    </xf>
    <xf numFmtId="0" fontId="0" fillId="0" borderId="35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4" xfId="0" applyBorder="1" applyAlignment="1">
      <alignment vertical="center"/>
    </xf>
    <xf numFmtId="0" fontId="6" fillId="0" borderId="36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0" fillId="0" borderId="49" xfId="0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47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8" fillId="0" borderId="36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37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0" xfId="0" applyBorder="1" applyAlignment="1">
      <alignment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0" fillId="0" borderId="49" xfId="0" applyBorder="1" applyAlignment="1">
      <alignment horizontal="right" vertical="center"/>
    </xf>
    <xf numFmtId="0" fontId="0" fillId="0" borderId="56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経常収益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'1-①経常収支比率'!$A$51:$B$51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'1-①経常収支比率'!$C$51:$G$51</c:f>
              <c:numCache>
                <c:formatCode>#,##0_);[Red]\(#,##0\)</c:formatCode>
                <c:ptCount val="5"/>
                <c:pt idx="0">
                  <c:v>122360</c:v>
                </c:pt>
                <c:pt idx="1">
                  <c:v>197645</c:v>
                </c:pt>
                <c:pt idx="2">
                  <c:v>208833</c:v>
                </c:pt>
                <c:pt idx="3">
                  <c:v>306201</c:v>
                </c:pt>
                <c:pt idx="4">
                  <c:v>395037</c:v>
                </c:pt>
              </c:numCache>
            </c:numRef>
          </c:val>
        </c:ser>
        <c:ser>
          <c:idx val="1"/>
          <c:order val="1"/>
          <c:tx>
            <c:strRef>
              <c:f>'1-①経常収支比率'!$A$50:$B$50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'1-①経常収支比率'!$C$50:$G$50</c:f>
              <c:numCache>
                <c:formatCode>#,##0_);[Red]\(#,##0\)</c:formatCode>
                <c:ptCount val="5"/>
                <c:pt idx="0">
                  <c:v>742337</c:v>
                </c:pt>
                <c:pt idx="1">
                  <c:v>722161</c:v>
                </c:pt>
                <c:pt idx="2">
                  <c:v>716121</c:v>
                </c:pt>
                <c:pt idx="3">
                  <c:v>808892</c:v>
                </c:pt>
                <c:pt idx="4">
                  <c:v>801421</c:v>
                </c:pt>
              </c:numCache>
            </c:numRef>
          </c:val>
        </c:ser>
        <c:ser>
          <c:idx val="0"/>
          <c:order val="2"/>
          <c:tx>
            <c:strRef>
              <c:f>'1-①経常収支比率'!$A$49:$B$49</c:f>
              <c:strCache>
                <c:ptCount val="1"/>
                <c:pt idx="0">
                  <c:v>経常収益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'1-①経常収支比率'!$C$49:$G$49</c:f>
              <c:numCache>
                <c:formatCode>#,##0_);[Red]\(#,##0\)</c:formatCode>
                <c:ptCount val="5"/>
                <c:pt idx="0">
                  <c:v>864697</c:v>
                </c:pt>
                <c:pt idx="1">
                  <c:v>919806</c:v>
                </c:pt>
                <c:pt idx="2">
                  <c:v>924954</c:v>
                </c:pt>
                <c:pt idx="3">
                  <c:v>1115093</c:v>
                </c:pt>
                <c:pt idx="4">
                  <c:v>1196458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8331136"/>
        <c:axId val="148341120"/>
      </c:barChart>
      <c:catAx>
        <c:axId val="1483311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48341120"/>
        <c:crosses val="autoZero"/>
        <c:auto val="1"/>
        <c:lblAlgn val="ctr"/>
        <c:lblOffset val="100"/>
        <c:noMultiLvlLbl val="0"/>
      </c:catAx>
      <c:valAx>
        <c:axId val="148341120"/>
        <c:scaling>
          <c:orientation val="minMax"/>
          <c:max val="1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62046997646421"/>
              <c:y val="4.240861487736058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8331136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/>
              <a:t>流動資産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'1-③流動比率'!$A$50:$B$50</c:f>
              <c:strCache>
                <c:ptCount val="1"/>
                <c:pt idx="0">
                  <c:v>現金及び預金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'1-③流動比率'!$C$50:$G$50</c:f>
              <c:numCache>
                <c:formatCode>#,##0_);[Red]\(#,##0\)</c:formatCode>
                <c:ptCount val="5"/>
                <c:pt idx="0">
                  <c:v>615477</c:v>
                </c:pt>
                <c:pt idx="1">
                  <c:v>557857</c:v>
                </c:pt>
                <c:pt idx="2">
                  <c:v>487819</c:v>
                </c:pt>
                <c:pt idx="3">
                  <c:v>552212</c:v>
                </c:pt>
                <c:pt idx="4">
                  <c:v>408128</c:v>
                </c:pt>
              </c:numCache>
            </c:numRef>
          </c:val>
        </c:ser>
        <c:ser>
          <c:idx val="6"/>
          <c:order val="1"/>
          <c:tx>
            <c:strRef>
              <c:f>'1-③流動比率'!$A$51:$B$51</c:f>
              <c:strCache>
                <c:ptCount val="1"/>
                <c:pt idx="0">
                  <c:v>未収金及び未収収益</c:v>
                </c:pt>
              </c:strCache>
            </c:strRef>
          </c:tx>
          <c:invertIfNegative val="0"/>
          <c:val>
            <c:numRef>
              <c:f>'1-③流動比率'!$C$51:$G$51</c:f>
              <c:numCache>
                <c:formatCode>#,##0_);[Red]\(#,##0\)</c:formatCode>
                <c:ptCount val="5"/>
                <c:pt idx="0">
                  <c:v>288888</c:v>
                </c:pt>
                <c:pt idx="1">
                  <c:v>269761</c:v>
                </c:pt>
                <c:pt idx="2">
                  <c:v>272212</c:v>
                </c:pt>
                <c:pt idx="3">
                  <c:v>235550</c:v>
                </c:pt>
                <c:pt idx="4">
                  <c:v>272626</c:v>
                </c:pt>
              </c:numCache>
            </c:numRef>
          </c:val>
        </c:ser>
        <c:ser>
          <c:idx val="2"/>
          <c:order val="2"/>
          <c:tx>
            <c:strRef>
              <c:f>'1-③流動比率'!$A$52:$B$52</c:f>
              <c:strCache>
                <c:ptCount val="1"/>
                <c:pt idx="0">
                  <c:v>貸倒引当金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'1-③流動比率'!$C$52:$G$52</c:f>
              <c:numCache>
                <c:formatCode>#,##0_);[Red]\(#,##0\)</c:formatCode>
                <c:ptCount val="5"/>
                <c:pt idx="1">
                  <c:v>-45104</c:v>
                </c:pt>
                <c:pt idx="2">
                  <c:v>-45040</c:v>
                </c:pt>
                <c:pt idx="3">
                  <c:v>-4957</c:v>
                </c:pt>
                <c:pt idx="4">
                  <c:v>-2498</c:v>
                </c:pt>
              </c:numCache>
            </c:numRef>
          </c:val>
        </c:ser>
        <c:ser>
          <c:idx val="3"/>
          <c:order val="3"/>
          <c:tx>
            <c:strRef>
              <c:f>'1-③流動比率'!$A$53:$B$53</c:f>
              <c:strCache>
                <c:ptCount val="1"/>
                <c:pt idx="0">
                  <c:v>貯蔵品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val>
            <c:numRef>
              <c:f>'1-③流動比率'!$C$53:$G$53</c:f>
              <c:numCache>
                <c:formatCode>#,##0_);[Red]\(#,##0\)</c:formatCode>
                <c:ptCount val="5"/>
                <c:pt idx="0">
                  <c:v>8125</c:v>
                </c:pt>
                <c:pt idx="1">
                  <c:v>7730</c:v>
                </c:pt>
                <c:pt idx="2">
                  <c:v>7596</c:v>
                </c:pt>
                <c:pt idx="3">
                  <c:v>8250</c:v>
                </c:pt>
                <c:pt idx="4">
                  <c:v>9651</c:v>
                </c:pt>
              </c:numCache>
            </c:numRef>
          </c:val>
        </c:ser>
        <c:ser>
          <c:idx val="5"/>
          <c:order val="4"/>
          <c:tx>
            <c:strRef>
              <c:f>'1-③流動比率'!$A$54:$B$54</c:f>
              <c:strCache>
                <c:ptCount val="1"/>
                <c:pt idx="0">
                  <c:v>短期有価証券</c:v>
                </c:pt>
              </c:strCache>
            </c:strRef>
          </c:tx>
          <c:invertIfNegative val="0"/>
          <c:val>
            <c:numRef>
              <c:f>'1-③流動比率'!$C$54:$G$54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4"/>
          <c:order val="5"/>
          <c:tx>
            <c:strRef>
              <c:f>'1-③流動比率'!$A$55:$B$55</c:f>
              <c:strCache>
                <c:ptCount val="1"/>
                <c:pt idx="0">
                  <c:v>その他</c:v>
                </c:pt>
              </c:strCache>
            </c:strRef>
          </c:tx>
          <c:invertIfNegative val="0"/>
          <c:val>
            <c:numRef>
              <c:f>'1-③流動比率'!$C$55:$G$55</c:f>
              <c:numCache>
                <c:formatCode>#,##0_);[Red]\(#,##0\)</c:formatCode>
                <c:ptCount val="5"/>
                <c:pt idx="0">
                  <c:v>20832</c:v>
                </c:pt>
                <c:pt idx="1">
                  <c:v>19353</c:v>
                </c:pt>
                <c:pt idx="2">
                  <c:v>11362</c:v>
                </c:pt>
                <c:pt idx="3">
                  <c:v>1</c:v>
                </c:pt>
                <c:pt idx="4">
                  <c:v>106660</c:v>
                </c:pt>
              </c:numCache>
            </c:numRef>
          </c:val>
        </c:ser>
        <c:ser>
          <c:idx val="0"/>
          <c:order val="6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933322</c:v>
                </c:pt>
                <c:pt idx="1">
                  <c:v>809597</c:v>
                </c:pt>
                <c:pt idx="2">
                  <c:v>733949</c:v>
                </c:pt>
                <c:pt idx="3">
                  <c:v>791056</c:v>
                </c:pt>
                <c:pt idx="4">
                  <c:v>794567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308352"/>
        <c:axId val="152310144"/>
      </c:barChart>
      <c:catAx>
        <c:axId val="152308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310144"/>
        <c:crosses val="autoZero"/>
        <c:auto val="1"/>
        <c:lblAlgn val="ctr"/>
        <c:lblOffset val="100"/>
        <c:noMultiLvlLbl val="0"/>
      </c:catAx>
      <c:valAx>
        <c:axId val="152310144"/>
        <c:scaling>
          <c:orientation val="minMax"/>
          <c:max val="1150000"/>
          <c:min val="-5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4.3016820779727502E-2"/>
              <c:y val="3.488446114753618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308352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流動負債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5"/>
          <c:order val="0"/>
          <c:tx>
            <c:strRef>
              <c:f>'1-③流動比率'!$A$66:$B$66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'1-③流動比率'!$C$66:$G$66</c:f>
              <c:numCache>
                <c:formatCode>#,##0_);[Red]\(#,##0\)</c:formatCode>
                <c:ptCount val="5"/>
                <c:pt idx="0">
                  <c:v>371</c:v>
                </c:pt>
                <c:pt idx="1">
                  <c:v>1239</c:v>
                </c:pt>
                <c:pt idx="2">
                  <c:v>3287</c:v>
                </c:pt>
                <c:pt idx="3">
                  <c:v>3675</c:v>
                </c:pt>
                <c:pt idx="4">
                  <c:v>471</c:v>
                </c:pt>
              </c:numCache>
            </c:numRef>
          </c:val>
        </c:ser>
        <c:ser>
          <c:idx val="4"/>
          <c:order val="1"/>
          <c:tx>
            <c:strRef>
              <c:f>'1-③流動比率'!$A$65:$B$65</c:f>
              <c:strCache>
                <c:ptCount val="1"/>
                <c:pt idx="0">
                  <c:v>前受金及び前受収益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'1-③流動比率'!$C$65:$G$65</c:f>
              <c:numCache>
                <c:formatCode>#,##0_);[Red]\(#,##0\)</c:formatCode>
                <c:ptCount val="5"/>
                <c:pt idx="1">
                  <c:v>0</c:v>
                </c:pt>
                <c:pt idx="2">
                  <c:v>6248</c:v>
                </c:pt>
                <c:pt idx="3">
                  <c:v>4195</c:v>
                </c:pt>
                <c:pt idx="4">
                  <c:v>0</c:v>
                </c:pt>
              </c:numCache>
            </c:numRef>
          </c:val>
        </c:ser>
        <c:ser>
          <c:idx val="3"/>
          <c:order val="2"/>
          <c:tx>
            <c:strRef>
              <c:f>'1-③流動比率'!$A$64:$B$64</c:f>
              <c:strCache>
                <c:ptCount val="1"/>
                <c:pt idx="0">
                  <c:v>未払金及び未払費用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'1-③流動比率'!$C$64:$G$64</c:f>
              <c:numCache>
                <c:formatCode>#,##0_);[Red]\(#,##0\)</c:formatCode>
                <c:ptCount val="5"/>
                <c:pt idx="0">
                  <c:v>133837</c:v>
                </c:pt>
                <c:pt idx="1">
                  <c:v>151773</c:v>
                </c:pt>
                <c:pt idx="2">
                  <c:v>128886</c:v>
                </c:pt>
                <c:pt idx="3">
                  <c:v>158128</c:v>
                </c:pt>
                <c:pt idx="4">
                  <c:v>121349</c:v>
                </c:pt>
              </c:numCache>
            </c:numRef>
          </c:val>
        </c:ser>
        <c:ser>
          <c:idx val="1"/>
          <c:order val="3"/>
          <c:tx>
            <c:strRef>
              <c:f>'1-③流動比率'!$A$61:$B$61</c:f>
              <c:strCache>
                <c:ptCount val="1"/>
                <c:pt idx="0">
                  <c:v>引当金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'1-③流動比率'!$C$61:$G$61</c:f>
              <c:numCache>
                <c:formatCode>#,##0_);[Red]\(#,##0\)</c:formatCode>
                <c:ptCount val="5"/>
                <c:pt idx="1">
                  <c:v>7926</c:v>
                </c:pt>
                <c:pt idx="2">
                  <c:v>8033</c:v>
                </c:pt>
                <c:pt idx="3">
                  <c:v>7593</c:v>
                </c:pt>
                <c:pt idx="4">
                  <c:v>7070</c:v>
                </c:pt>
              </c:numCache>
            </c:numRef>
          </c:val>
        </c:ser>
        <c:ser>
          <c:idx val="0"/>
          <c:order val="4"/>
          <c:tx>
            <c:strRef>
              <c:f>'1-③流動比率'!$A$57:$B$57</c:f>
              <c:strCache>
                <c:ptCount val="1"/>
                <c:pt idx="0">
                  <c:v>建改等充当企業債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'1-③流動比率'!$C$57:$G$57</c:f>
              <c:numCache>
                <c:formatCode>#,##0_);[Red]\(#,##0\)</c:formatCode>
                <c:ptCount val="5"/>
                <c:pt idx="1">
                  <c:v>459964</c:v>
                </c:pt>
                <c:pt idx="2">
                  <c:v>457969</c:v>
                </c:pt>
                <c:pt idx="3">
                  <c:v>463799</c:v>
                </c:pt>
                <c:pt idx="4">
                  <c:v>521032</c:v>
                </c:pt>
              </c:numCache>
            </c:numRef>
          </c:val>
        </c:ser>
        <c:ser>
          <c:idx val="2"/>
          <c:order val="5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134208</c:v>
                </c:pt>
                <c:pt idx="1">
                  <c:v>620902</c:v>
                </c:pt>
                <c:pt idx="2">
                  <c:v>604423</c:v>
                </c:pt>
                <c:pt idx="3">
                  <c:v>637390</c:v>
                </c:pt>
                <c:pt idx="4">
                  <c:v>652322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459520"/>
        <c:axId val="152465408"/>
      </c:barChart>
      <c:catAx>
        <c:axId val="15245952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465408"/>
        <c:crosses val="autoZero"/>
        <c:auto val="1"/>
        <c:lblAlgn val="ctr"/>
        <c:lblOffset val="100"/>
        <c:noMultiLvlLbl val="0"/>
      </c:catAx>
      <c:valAx>
        <c:axId val="152465408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1.9525031557897445E-2"/>
              <c:y val="2.92631254969350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45952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</a:t>
            </a:r>
            <a:r>
              <a:rPr lang="ja-JP" sz="1600"/>
              <a:t>現在高合計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'1-④企業債残高対給水収益比率'!$A$49:$B$49</c:f>
              <c:strCache>
                <c:ptCount val="1"/>
                <c:pt idx="0">
                  <c:v>企業債現在高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6607718</c:v>
                </c:pt>
                <c:pt idx="1">
                  <c:v>6325590</c:v>
                </c:pt>
                <c:pt idx="2">
                  <c:v>6000326</c:v>
                </c:pt>
                <c:pt idx="3">
                  <c:v>5679957</c:v>
                </c:pt>
                <c:pt idx="4">
                  <c:v>6432301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185088"/>
        <c:axId val="152211456"/>
      </c:barChart>
      <c:catAx>
        <c:axId val="1521850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211456"/>
        <c:crosses val="autoZero"/>
        <c:auto val="1"/>
        <c:lblAlgn val="ctr"/>
        <c:lblOffset val="100"/>
        <c:noMultiLvlLbl val="0"/>
      </c:catAx>
      <c:valAx>
        <c:axId val="152211456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1304905548778234"/>
              <c:y val="4.865194506017984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185088"/>
        <c:crosses val="autoZero"/>
        <c:crossBetween val="between"/>
        <c:majorUnit val="2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給水収益</a:t>
            </a:r>
            <a:endParaRPr lang="ja-JP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738488</c:v>
                </c:pt>
                <c:pt idx="1">
                  <c:v>718687</c:v>
                </c:pt>
                <c:pt idx="2">
                  <c:v>712605</c:v>
                </c:pt>
                <c:pt idx="3">
                  <c:v>709862</c:v>
                </c:pt>
                <c:pt idx="4">
                  <c:v>792251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237952"/>
        <c:axId val="152239488"/>
      </c:barChart>
      <c:catAx>
        <c:axId val="1522379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239488"/>
        <c:crosses val="autoZero"/>
        <c:auto val="1"/>
        <c:lblAlgn val="ctr"/>
        <c:lblOffset val="100"/>
        <c:noMultiLvlLbl val="0"/>
      </c:catAx>
      <c:valAx>
        <c:axId val="152239488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008385674133236"/>
              <c:y val="4.6028469970665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237952"/>
        <c:crosses val="autoZero"/>
        <c:crossBetween val="between"/>
        <c:majorUnit val="2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'1-④企業債残高対給水収益比率'!$A$49:$B$49</c:f>
              <c:strCache>
                <c:ptCount val="1"/>
                <c:pt idx="0">
                  <c:v>企業債現在高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6607718</c:v>
                </c:pt>
                <c:pt idx="1">
                  <c:v>6325590</c:v>
                </c:pt>
                <c:pt idx="2">
                  <c:v>6000326</c:v>
                </c:pt>
                <c:pt idx="3">
                  <c:v>5679957</c:v>
                </c:pt>
                <c:pt idx="4">
                  <c:v>6432301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738488</c:v>
                </c:pt>
                <c:pt idx="1">
                  <c:v>718687</c:v>
                </c:pt>
                <c:pt idx="2">
                  <c:v>712605</c:v>
                </c:pt>
                <c:pt idx="3">
                  <c:v>709862</c:v>
                </c:pt>
                <c:pt idx="4">
                  <c:v>792251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494464"/>
        <c:axId val="152496384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'1-④企業債残高対給水収益比率'!$A$51:$B$51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'1-④企業債残高対給水収益比率'!$C$51:$G$51</c:f>
              <c:numCache>
                <c:formatCode>#,##0.00_);[Red]\(#,##0.00\)</c:formatCode>
                <c:ptCount val="5"/>
                <c:pt idx="0">
                  <c:v>894.76308348950829</c:v>
                </c:pt>
                <c:pt idx="1">
                  <c:v>880.15923482684389</c:v>
                </c:pt>
                <c:pt idx="2">
                  <c:v>842.02692936479536</c:v>
                </c:pt>
                <c:pt idx="3">
                  <c:v>800.14946567079232</c:v>
                </c:pt>
                <c:pt idx="4">
                  <c:v>811.90190987452218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'1-④企業債残高対給水収益比率'!$C$52:$G$52</c:f>
              <c:numCache>
                <c:formatCode>#,##0.00_);[Red]\(#,##0.00\)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373.69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500096"/>
        <c:axId val="152498560"/>
      </c:lineChart>
      <c:catAx>
        <c:axId val="1524944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2496384"/>
        <c:crosses val="autoZero"/>
        <c:auto val="1"/>
        <c:lblAlgn val="ctr"/>
        <c:lblOffset val="100"/>
        <c:noMultiLvlLbl val="0"/>
      </c:catAx>
      <c:valAx>
        <c:axId val="152496384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6618966643254102"/>
              <c:y val="3.65666360670433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494464"/>
        <c:crosses val="autoZero"/>
        <c:crossBetween val="between"/>
        <c:majorUnit val="2000000"/>
      </c:valAx>
      <c:valAx>
        <c:axId val="152498560"/>
        <c:scaling>
          <c:orientation val="minMax"/>
          <c:max val="1000"/>
          <c:min val="2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2500096"/>
        <c:crosses val="max"/>
        <c:crossBetween val="between"/>
        <c:majorUnit val="200"/>
        <c:minorUnit val="100"/>
      </c:valAx>
      <c:catAx>
        <c:axId val="152500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5249856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供給単価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'1-⑤料金回収率'!$C$49:$G$49</c:f>
              <c:numCache>
                <c:formatCode>#,##0.00_);[Red]\(#,##0.00\)</c:formatCode>
                <c:ptCount val="5"/>
                <c:pt idx="0">
                  <c:v>252.78824661032323</c:v>
                </c:pt>
                <c:pt idx="1">
                  <c:v>253.27372876278815</c:v>
                </c:pt>
                <c:pt idx="2">
                  <c:v>253.10338948736799</c:v>
                </c:pt>
                <c:pt idx="3">
                  <c:v>253.17583448354574</c:v>
                </c:pt>
                <c:pt idx="4">
                  <c:v>254.16936689530385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287488"/>
        <c:axId val="152576000"/>
      </c:barChart>
      <c:barChart>
        <c:barDir val="col"/>
        <c:grouping val="clustered"/>
        <c:varyColors val="0"/>
        <c:ser>
          <c:idx val="1"/>
          <c:order val="1"/>
          <c:tx>
            <c:strRef>
              <c:f>'1-⑤料金回収率'!$A$50:$B$50</c:f>
              <c:strCache>
                <c:ptCount val="1"/>
                <c:pt idx="0">
                  <c:v>給水収益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'1-⑤料金回収率'!$C$50:$G$50</c:f>
              <c:numCache>
                <c:formatCode>#,##0_);[Red]\(#,##0\)</c:formatCode>
                <c:ptCount val="5"/>
                <c:pt idx="0">
                  <c:v>738488</c:v>
                </c:pt>
                <c:pt idx="1">
                  <c:v>718687</c:v>
                </c:pt>
                <c:pt idx="2">
                  <c:v>712605</c:v>
                </c:pt>
                <c:pt idx="3">
                  <c:v>709862</c:v>
                </c:pt>
                <c:pt idx="4">
                  <c:v>792251</c:v>
                </c:pt>
              </c:numCache>
            </c:numRef>
          </c:val>
        </c:ser>
        <c:ser>
          <c:idx val="2"/>
          <c:order val="2"/>
          <c:tx>
            <c:strRef>
              <c:f>'1-⑤料金回収率'!$A$51:$B$51</c:f>
              <c:strCache>
                <c:ptCount val="1"/>
                <c:pt idx="0">
                  <c:v>年間総有収水量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val>
            <c:numRef>
              <c:f>'1-⑤料金回収率'!$C$51:$G$51</c:f>
              <c:numCache>
                <c:formatCode>#,##0_);[Red]\(#,##0\)</c:formatCode>
                <c:ptCount val="5"/>
                <c:pt idx="0">
                  <c:v>2921370</c:v>
                </c:pt>
                <c:pt idx="1">
                  <c:v>2837590</c:v>
                </c:pt>
                <c:pt idx="2">
                  <c:v>2815470</c:v>
                </c:pt>
                <c:pt idx="3">
                  <c:v>2803830</c:v>
                </c:pt>
                <c:pt idx="4">
                  <c:v>3117020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axId val="152579456"/>
        <c:axId val="152577920"/>
      </c:barChart>
      <c:catAx>
        <c:axId val="1522874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576000"/>
        <c:crosses val="autoZero"/>
        <c:auto val="1"/>
        <c:lblAlgn val="ctr"/>
        <c:lblOffset val="100"/>
        <c:noMultiLvlLbl val="0"/>
      </c:catAx>
      <c:valAx>
        <c:axId val="152576000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143874195388572"/>
              <c:y val="5.2005429286784227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2287488"/>
        <c:crosses val="autoZero"/>
        <c:crossBetween val="between"/>
        <c:majorUnit val="100"/>
      </c:valAx>
      <c:valAx>
        <c:axId val="152577920"/>
        <c:scaling>
          <c:orientation val="minMax"/>
          <c:max val="4000000"/>
          <c:min val="0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152579456"/>
        <c:crosses val="max"/>
        <c:crossBetween val="between"/>
        <c:majorUnit val="1000000"/>
        <c:minorUnit val="2000"/>
      </c:valAx>
      <c:catAx>
        <c:axId val="152579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25779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'1-⑤料金回収率'!$A$52:$B$52</c:f>
              <c:strCache>
                <c:ptCount val="1"/>
                <c:pt idx="0">
                  <c:v>給水原価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291.71587303217325</c:v>
                </c:pt>
                <c:pt idx="1">
                  <c:v>291.84871669268642</c:v>
                </c:pt>
                <c:pt idx="2">
                  <c:v>287.45040792478699</c:v>
                </c:pt>
                <c:pt idx="3">
                  <c:v>307.64989318182631</c:v>
                </c:pt>
                <c:pt idx="4">
                  <c:v>299.77831390238111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2601728"/>
        <c:axId val="152603264"/>
      </c:barChart>
      <c:catAx>
        <c:axId val="15260172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603264"/>
        <c:crosses val="autoZero"/>
        <c:auto val="1"/>
        <c:lblAlgn val="ctr"/>
        <c:lblOffset val="100"/>
        <c:noMultiLvlLbl val="0"/>
      </c:catAx>
      <c:valAx>
        <c:axId val="152603264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982639626084254E-2"/>
              <c:y val="5.334289989452252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260172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料金回収率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'1-⑤料金回収率'!$A$49:$B$49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'1-⑤料金回収率'!$C$49:$G$49</c:f>
              <c:numCache>
                <c:formatCode>#,##0.00_);[Red]\(#,##0.00\)</c:formatCode>
                <c:ptCount val="5"/>
                <c:pt idx="0">
                  <c:v>252.78824661032323</c:v>
                </c:pt>
                <c:pt idx="1">
                  <c:v>253.27372876278815</c:v>
                </c:pt>
                <c:pt idx="2">
                  <c:v>253.10338948736799</c:v>
                </c:pt>
                <c:pt idx="3">
                  <c:v>253.17583448354574</c:v>
                </c:pt>
                <c:pt idx="4">
                  <c:v>254.16936689530385</c:v>
                </c:pt>
              </c:numCache>
            </c:numRef>
          </c:val>
        </c:ser>
        <c:ser>
          <c:idx val="1"/>
          <c:order val="1"/>
          <c:tx>
            <c:strRef>
              <c:f>'1-⑤料金回収率'!$A$52:$B$52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291.71587303217325</c:v>
                </c:pt>
                <c:pt idx="1">
                  <c:v>291.84871669268642</c:v>
                </c:pt>
                <c:pt idx="2">
                  <c:v>287.45040792478699</c:v>
                </c:pt>
                <c:pt idx="3">
                  <c:v>307.64989318182631</c:v>
                </c:pt>
                <c:pt idx="4">
                  <c:v>299.77831390238111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653184"/>
        <c:axId val="152663552"/>
      </c:barChart>
      <c:lineChart>
        <c:grouping val="standard"/>
        <c:varyColors val="0"/>
        <c:ser>
          <c:idx val="2"/>
          <c:order val="2"/>
          <c:tx>
            <c:strRef>
              <c:f>'1-⑤料金回収率'!$A$53:$B$53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'1-⑤料金回収率'!$C$53:$G$53</c:f>
              <c:numCache>
                <c:formatCode>#,##0.00_);[Red]\(#,##0.00\)</c:formatCode>
                <c:ptCount val="5"/>
                <c:pt idx="0">
                  <c:v>86.645636521514646</c:v>
                </c:pt>
                <c:pt idx="1">
                  <c:v>86.79253981479134</c:v>
                </c:pt>
                <c:pt idx="2">
                  <c:v>88.041149871248024</c:v>
                </c:pt>
                <c:pt idx="3">
                  <c:v>82.293490130976423</c:v>
                </c:pt>
                <c:pt idx="4">
                  <c:v>84.785775057121299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'1-⑤料金回収率'!$A$54:$B$54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'1-⑤料金回収率'!$C$54:$G$54</c:f>
              <c:numCache>
                <c:formatCode>#,##0.00_);[Red]\(#,##0.00\)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99.87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675456"/>
        <c:axId val="152665472"/>
      </c:lineChart>
      <c:catAx>
        <c:axId val="15265318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2663552"/>
        <c:crosses val="autoZero"/>
        <c:auto val="1"/>
        <c:lblAlgn val="ctr"/>
        <c:lblOffset val="100"/>
        <c:noMultiLvlLbl val="0"/>
      </c:catAx>
      <c:valAx>
        <c:axId val="152663552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0.12835280965627915"/>
              <c:y val="3.87235806050559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2653184"/>
        <c:crosses val="autoZero"/>
        <c:crossBetween val="between"/>
        <c:majorUnit val="100"/>
      </c:valAx>
      <c:valAx>
        <c:axId val="152665472"/>
        <c:scaling>
          <c:orientation val="minMax"/>
          <c:max val="11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2675456"/>
        <c:crosses val="max"/>
        <c:crossBetween val="between"/>
        <c:majorUnit val="10"/>
      </c:valAx>
      <c:catAx>
        <c:axId val="1526754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266547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000"/>
              <a:t>経常費用－（受託工事費＋材料及び不用品売却原価</a:t>
            </a:r>
            <a:endParaRPr lang="en-US" altLang="ja-JP" sz="1000"/>
          </a:p>
          <a:p>
            <a:pPr>
              <a:defRPr sz="1600"/>
            </a:pPr>
            <a:r>
              <a:rPr lang="ja-JP" altLang="en-US" sz="1000"/>
              <a:t>＋附帯事業費）－長期前受金戻入</a:t>
            </a:r>
            <a:endParaRPr lang="en-US" altLang="ja-JP" sz="1000"/>
          </a:p>
        </c:rich>
      </c:tx>
      <c:layout>
        <c:manualLayout>
          <c:xMode val="edge"/>
          <c:yMode val="edge"/>
          <c:x val="0.24723099452140676"/>
          <c:y val="3.8411447700243111E-3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'1-⑥給水原価'!$A$49:$B$49</c:f>
              <c:strCache>
                <c:ptCount val="1"/>
                <c:pt idx="0">
                  <c:v>経費-（受工+売価+附）-長前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852210</c:v>
                </c:pt>
                <c:pt idx="1">
                  <c:v>828147</c:v>
                </c:pt>
                <c:pt idx="2">
                  <c:v>809308</c:v>
                </c:pt>
                <c:pt idx="3">
                  <c:v>862598</c:v>
                </c:pt>
                <c:pt idx="4">
                  <c:v>934415</c:v>
                </c:pt>
              </c:numCache>
            </c:numRef>
          </c:val>
        </c:ser>
        <c:ser>
          <c:idx val="2"/>
          <c:order val="1"/>
          <c:tx>
            <c:strRef>
              <c:f>'1-⑥給水原価'!$A$50:$B$50</c:f>
              <c:strCache>
                <c:ptCount val="1"/>
                <c:pt idx="0">
                  <c:v>経常費用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</c:spPr>
          <c:invertIfNegative val="0"/>
          <c:val>
            <c:numRef>
              <c:f>'1-⑥給水原価'!$C$50:$G$50</c:f>
              <c:numCache>
                <c:formatCode>#,##0_);[Red]\(#,##0\)</c:formatCode>
                <c:ptCount val="5"/>
                <c:pt idx="0">
                  <c:v>852560</c:v>
                </c:pt>
                <c:pt idx="1">
                  <c:v>903469</c:v>
                </c:pt>
                <c:pt idx="2">
                  <c:v>885896</c:v>
                </c:pt>
                <c:pt idx="3">
                  <c:v>1023891</c:v>
                </c:pt>
                <c:pt idx="4">
                  <c:v>1143001</c:v>
                </c:pt>
              </c:numCache>
            </c:numRef>
          </c:val>
        </c:ser>
        <c:ser>
          <c:idx val="0"/>
          <c:order val="2"/>
          <c:tx>
            <c:strRef>
              <c:f>'1-⑥給水原価'!$A$51:$B$51</c:f>
              <c:strCache>
                <c:ptCount val="1"/>
                <c:pt idx="0">
                  <c:v>受託工+売原価+附帯事業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'1-⑥給水原価'!$C$51:$G$51</c:f>
              <c:numCache>
                <c:formatCode>#,##0_);[Red]\(#,##0\)</c:formatCode>
                <c:ptCount val="5"/>
                <c:pt idx="0">
                  <c:v>350</c:v>
                </c:pt>
                <c:pt idx="1">
                  <c:v>218</c:v>
                </c:pt>
                <c:pt idx="2">
                  <c:v>528</c:v>
                </c:pt>
                <c:pt idx="3">
                  <c:v>245</c:v>
                </c:pt>
                <c:pt idx="4">
                  <c:v>36</c:v>
                </c:pt>
              </c:numCache>
            </c:numRef>
          </c:val>
        </c:ser>
        <c:ser>
          <c:idx val="1"/>
          <c:order val="3"/>
          <c:tx>
            <c:strRef>
              <c:f>'1-⑥給水原価'!$A$55:$B$55</c:f>
              <c:strCache>
                <c:ptCount val="1"/>
                <c:pt idx="0">
                  <c:v>長期前受金戻入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75104</c:v>
                </c:pt>
                <c:pt idx="2">
                  <c:v>76060</c:v>
                </c:pt>
                <c:pt idx="3">
                  <c:v>161048</c:v>
                </c:pt>
                <c:pt idx="4">
                  <c:v>208550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04896"/>
        <c:axId val="152706432"/>
      </c:barChart>
      <c:catAx>
        <c:axId val="152704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706432"/>
        <c:crosses val="autoZero"/>
        <c:auto val="1"/>
        <c:lblAlgn val="ctr"/>
        <c:lblOffset val="100"/>
        <c:noMultiLvlLbl val="0"/>
      </c:catAx>
      <c:valAx>
        <c:axId val="152706432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9651584044952128"/>
              <c:y val="7.024791153861091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704896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'1-⑥給水原価'!$A$56:$B$56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'1-⑥給水原価'!$C$56:$G$56</c:f>
              <c:numCache>
                <c:formatCode>#,##0_);[Red]\(#,##0\)</c:formatCode>
                <c:ptCount val="5"/>
                <c:pt idx="0">
                  <c:v>292137</c:v>
                </c:pt>
                <c:pt idx="1">
                  <c:v>283759</c:v>
                </c:pt>
                <c:pt idx="2">
                  <c:v>281547</c:v>
                </c:pt>
                <c:pt idx="3">
                  <c:v>280383</c:v>
                </c:pt>
                <c:pt idx="4">
                  <c:v>311702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769664"/>
        <c:axId val="152771200"/>
      </c:barChart>
      <c:catAx>
        <c:axId val="15276966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771200"/>
        <c:crosses val="autoZero"/>
        <c:auto val="1"/>
        <c:lblAlgn val="ctr"/>
        <c:lblOffset val="100"/>
        <c:noMultiLvlLbl val="0"/>
      </c:catAx>
      <c:valAx>
        <c:axId val="152771200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十㎥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47674146365506"/>
              <c:y val="5.232486784222394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769664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経常費用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'1-①経常収支比率'!$A$54:$B$54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'1-①経常収支比率'!$C$54:$G$54</c:f>
              <c:numCache>
                <c:formatCode>#,##0_);[Red]\(#,##0\)</c:formatCode>
                <c:ptCount val="5"/>
                <c:pt idx="0">
                  <c:v>149123</c:v>
                </c:pt>
                <c:pt idx="1">
                  <c:v>139432</c:v>
                </c:pt>
                <c:pt idx="2">
                  <c:v>131815</c:v>
                </c:pt>
                <c:pt idx="3">
                  <c:v>128263</c:v>
                </c:pt>
                <c:pt idx="4">
                  <c:v>127410</c:v>
                </c:pt>
              </c:numCache>
            </c:numRef>
          </c:val>
        </c:ser>
        <c:ser>
          <c:idx val="0"/>
          <c:order val="1"/>
          <c:tx>
            <c:strRef>
              <c:f>'1-①経常収支比率'!$A$53:$B$53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'1-①経常収支比率'!$C$53:$G$53</c:f>
              <c:numCache>
                <c:formatCode>#,##0_);[Red]\(#,##0\)</c:formatCode>
                <c:ptCount val="5"/>
                <c:pt idx="0">
                  <c:v>703437</c:v>
                </c:pt>
                <c:pt idx="1">
                  <c:v>764037</c:v>
                </c:pt>
                <c:pt idx="2">
                  <c:v>754081</c:v>
                </c:pt>
                <c:pt idx="3">
                  <c:v>895628</c:v>
                </c:pt>
                <c:pt idx="4">
                  <c:v>1015591</c:v>
                </c:pt>
              </c:numCache>
            </c:numRef>
          </c:val>
        </c:ser>
        <c:ser>
          <c:idx val="2"/>
          <c:order val="2"/>
          <c:tx>
            <c:strRef>
              <c:f>'1-①経常収支比率'!$A$52:$B$52</c:f>
              <c:strCache>
                <c:ptCount val="1"/>
                <c:pt idx="0">
                  <c:v>経常費用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'1-①経常収支比率'!$C$52:$G$52</c:f>
              <c:numCache>
                <c:formatCode>#,##0_);[Red]\(#,##0\)</c:formatCode>
                <c:ptCount val="5"/>
                <c:pt idx="0">
                  <c:v>852560</c:v>
                </c:pt>
                <c:pt idx="1">
                  <c:v>903469</c:v>
                </c:pt>
                <c:pt idx="2">
                  <c:v>885896</c:v>
                </c:pt>
                <c:pt idx="3">
                  <c:v>1023891</c:v>
                </c:pt>
                <c:pt idx="4">
                  <c:v>1143001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573632"/>
        <c:axId val="149575168"/>
      </c:barChart>
      <c:catAx>
        <c:axId val="149573632"/>
        <c:scaling>
          <c:orientation val="minMax"/>
        </c:scaling>
        <c:delete val="0"/>
        <c:axPos val="b"/>
        <c:majorTickMark val="none"/>
        <c:minorTickMark val="none"/>
        <c:tickLblPos val="nextTo"/>
        <c:crossAx val="149575168"/>
        <c:crosses val="autoZero"/>
        <c:auto val="1"/>
        <c:lblAlgn val="ctr"/>
        <c:lblOffset val="100"/>
        <c:noMultiLvlLbl val="0"/>
      </c:catAx>
      <c:valAx>
        <c:axId val="149575168"/>
        <c:scaling>
          <c:orientation val="minMax"/>
          <c:max val="1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53333148713972"/>
              <c:y val="5.45841122377688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9573632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'1-⑥給水原価'!$A$49:$B$49</c:f>
              <c:strCache>
                <c:ptCount val="1"/>
                <c:pt idx="0">
                  <c:v>経費-（受工+売価+附）-長前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852210</c:v>
                </c:pt>
                <c:pt idx="1">
                  <c:v>828147</c:v>
                </c:pt>
                <c:pt idx="2">
                  <c:v>809308</c:v>
                </c:pt>
                <c:pt idx="3">
                  <c:v>862598</c:v>
                </c:pt>
                <c:pt idx="4">
                  <c:v>934415</c:v>
                </c:pt>
              </c:numCache>
            </c:numRef>
          </c:val>
        </c:ser>
        <c:ser>
          <c:idx val="1"/>
          <c:order val="1"/>
          <c:tx>
            <c:strRef>
              <c:f>'1-⑥給水原価'!$A$56:$B$56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'1-⑥給水原価'!$C$56:$G$56</c:f>
              <c:numCache>
                <c:formatCode>#,##0_);[Red]\(#,##0\)</c:formatCode>
                <c:ptCount val="5"/>
                <c:pt idx="0">
                  <c:v>292137</c:v>
                </c:pt>
                <c:pt idx="1">
                  <c:v>283759</c:v>
                </c:pt>
                <c:pt idx="2">
                  <c:v>281547</c:v>
                </c:pt>
                <c:pt idx="3">
                  <c:v>280383</c:v>
                </c:pt>
                <c:pt idx="4">
                  <c:v>311702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85280"/>
        <c:axId val="153187456"/>
      </c:barChart>
      <c:lineChart>
        <c:grouping val="standard"/>
        <c:varyColors val="0"/>
        <c:ser>
          <c:idx val="2"/>
          <c:order val="2"/>
          <c:tx>
            <c:strRef>
              <c:f>'1-⑥給水原価'!$A$57:$B$57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'1-⑥給水原価'!$C$57:$G$57</c:f>
              <c:numCache>
                <c:formatCode>0.00_ </c:formatCode>
                <c:ptCount val="5"/>
                <c:pt idx="0">
                  <c:v>291.71587303217325</c:v>
                </c:pt>
                <c:pt idx="1">
                  <c:v>291.84871669268642</c:v>
                </c:pt>
                <c:pt idx="2">
                  <c:v>287.45040792478699</c:v>
                </c:pt>
                <c:pt idx="3">
                  <c:v>307.64989318182631</c:v>
                </c:pt>
                <c:pt idx="4">
                  <c:v>299.77831390238111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'1-⑥給水原価'!$C$58:$G$58</c:f>
              <c:numCache>
                <c:formatCode>#,##0.00_);[Red]\(#,##0.00\)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191168"/>
        <c:axId val="153189376"/>
      </c:lineChart>
      <c:catAx>
        <c:axId val="153185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3187456"/>
        <c:crosses val="autoZero"/>
        <c:auto val="1"/>
        <c:lblAlgn val="ctr"/>
        <c:lblOffset val="100"/>
        <c:noMultiLvlLbl val="0"/>
      </c:catAx>
      <c:valAx>
        <c:axId val="153187456"/>
        <c:scaling>
          <c:orientation val="minMax"/>
          <c:max val="1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十㎥）</a:t>
                </a:r>
              </a:p>
            </c:rich>
          </c:tx>
          <c:layout>
            <c:manualLayout>
              <c:xMode val="edge"/>
              <c:yMode val="edge"/>
              <c:x val="0.19133617131780792"/>
              <c:y val="3.578638877036922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185280"/>
        <c:crosses val="autoZero"/>
        <c:crossBetween val="between"/>
        <c:majorUnit val="200000"/>
      </c:valAx>
      <c:valAx>
        <c:axId val="153189376"/>
        <c:scaling>
          <c:orientation val="minMax"/>
          <c:max val="400"/>
          <c:min val="100"/>
        </c:scaling>
        <c:delete val="0"/>
        <c:axPos val="r"/>
        <c:numFmt formatCode="0.00_ " sourceLinked="1"/>
        <c:majorTickMark val="out"/>
        <c:minorTickMark val="none"/>
        <c:tickLblPos val="nextTo"/>
        <c:crossAx val="153191168"/>
        <c:crosses val="max"/>
        <c:crossBetween val="between"/>
        <c:majorUnit val="50"/>
      </c:valAx>
      <c:catAx>
        <c:axId val="153191168"/>
        <c:scaling>
          <c:orientation val="minMax"/>
        </c:scaling>
        <c:delete val="1"/>
        <c:axPos val="b"/>
        <c:majorTickMark val="out"/>
        <c:minorTickMark val="none"/>
        <c:tickLblPos val="nextTo"/>
        <c:crossAx val="153189376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一日平均配水量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9936.7123287671238</c:v>
                </c:pt>
                <c:pt idx="1">
                  <c:v>8772.767123287671</c:v>
                </c:pt>
                <c:pt idx="2">
                  <c:v>9209.232876712329</c:v>
                </c:pt>
                <c:pt idx="3">
                  <c:v>9027.4863387978148</c:v>
                </c:pt>
                <c:pt idx="4">
                  <c:v>10612.767123287671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55904"/>
        <c:axId val="152957696"/>
      </c:barChart>
      <c:catAx>
        <c:axId val="15295590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957696"/>
        <c:crosses val="autoZero"/>
        <c:auto val="1"/>
        <c:lblAlgn val="ctr"/>
        <c:lblOffset val="100"/>
        <c:noMultiLvlLbl val="0"/>
      </c:catAx>
      <c:valAx>
        <c:axId val="152957696"/>
        <c:scaling>
          <c:orientation val="minMax"/>
          <c:max val="2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054951366373322"/>
              <c:y val="5.99315784014280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955904"/>
        <c:crosses val="autoZero"/>
        <c:crossBetween val="between"/>
        <c:majorUnit val="6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一日配水能力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18748</c:v>
                </c:pt>
                <c:pt idx="1">
                  <c:v>18748</c:v>
                </c:pt>
                <c:pt idx="2">
                  <c:v>18748</c:v>
                </c:pt>
                <c:pt idx="3">
                  <c:v>18748</c:v>
                </c:pt>
                <c:pt idx="4">
                  <c:v>20420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106688"/>
        <c:axId val="153120768"/>
      </c:barChart>
      <c:catAx>
        <c:axId val="15310668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120768"/>
        <c:crosses val="autoZero"/>
        <c:auto val="1"/>
        <c:lblAlgn val="ctr"/>
        <c:lblOffset val="100"/>
        <c:noMultiLvlLbl val="0"/>
      </c:catAx>
      <c:valAx>
        <c:axId val="153120768"/>
        <c:scaling>
          <c:orientation val="minMax"/>
          <c:max val="2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578423539098169"/>
              <c:y val="5.709073251089515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106688"/>
        <c:crosses val="autoZero"/>
        <c:crossBetween val="between"/>
        <c:majorUnit val="6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9936.7123287671238</c:v>
                </c:pt>
                <c:pt idx="1">
                  <c:v>8772.767123287671</c:v>
                </c:pt>
                <c:pt idx="2">
                  <c:v>9209.232876712329</c:v>
                </c:pt>
                <c:pt idx="3">
                  <c:v>9027.4863387978148</c:v>
                </c:pt>
                <c:pt idx="4">
                  <c:v>10612.767123287671</c:v>
                </c:pt>
              </c:numCache>
            </c:numRef>
          </c:val>
        </c:ser>
        <c:ser>
          <c:idx val="1"/>
          <c:order val="1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18748</c:v>
                </c:pt>
                <c:pt idx="1">
                  <c:v>18748</c:v>
                </c:pt>
                <c:pt idx="2">
                  <c:v>18748</c:v>
                </c:pt>
                <c:pt idx="3">
                  <c:v>18748</c:v>
                </c:pt>
                <c:pt idx="4">
                  <c:v>20420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965888"/>
        <c:axId val="152967808"/>
      </c:barChart>
      <c:lineChart>
        <c:grouping val="standard"/>
        <c:varyColors val="0"/>
        <c:ser>
          <c:idx val="2"/>
          <c:order val="2"/>
          <c:tx>
            <c:strRef>
              <c:f>'1-⑦施設利用率'!$A$52:$B$52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53.001452575032658</c:v>
                </c:pt>
                <c:pt idx="1">
                  <c:v>46.793082586343452</c:v>
                </c:pt>
                <c:pt idx="2">
                  <c:v>49.121148264947351</c:v>
                </c:pt>
                <c:pt idx="3">
                  <c:v>48.151729991454104</c:v>
                </c:pt>
                <c:pt idx="4">
                  <c:v>51.972414903465577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'1-⑦施設利用率'!$C$53:$G$53</c:f>
              <c:numCache>
                <c:formatCode>#,##0.00_);[Red]\(#,##0.00\)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60.03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987904"/>
        <c:axId val="152986368"/>
      </c:lineChart>
      <c:catAx>
        <c:axId val="1529658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2967808"/>
        <c:crosses val="autoZero"/>
        <c:auto val="1"/>
        <c:lblAlgn val="ctr"/>
        <c:lblOffset val="100"/>
        <c:noMultiLvlLbl val="0"/>
      </c:catAx>
      <c:valAx>
        <c:axId val="152967808"/>
        <c:scaling>
          <c:orientation val="minMax"/>
          <c:max val="2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5691859279525616"/>
              <c:y val="4.23328498411382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965888"/>
        <c:crosses val="autoZero"/>
        <c:crossBetween val="between"/>
        <c:majorUnit val="6000"/>
      </c:valAx>
      <c:valAx>
        <c:axId val="152986368"/>
        <c:scaling>
          <c:orientation val="minMax"/>
          <c:max val="65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2987904"/>
        <c:crosses val="max"/>
        <c:crossBetween val="between"/>
        <c:majorUnit val="5"/>
      </c:valAx>
      <c:catAx>
        <c:axId val="152987904"/>
        <c:scaling>
          <c:orientation val="minMax"/>
        </c:scaling>
        <c:delete val="1"/>
        <c:axPos val="b"/>
        <c:majorTickMark val="out"/>
        <c:minorTickMark val="none"/>
        <c:tickLblPos val="nextTo"/>
        <c:crossAx val="15298636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年間総有収水量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2921.37</c:v>
                </c:pt>
                <c:pt idx="1">
                  <c:v>2837.59</c:v>
                </c:pt>
                <c:pt idx="2">
                  <c:v>2815.47</c:v>
                </c:pt>
                <c:pt idx="3">
                  <c:v>2803.83</c:v>
                </c:pt>
                <c:pt idx="4">
                  <c:v>3117.02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52480"/>
        <c:axId val="152054016"/>
      </c:barChart>
      <c:catAx>
        <c:axId val="15205248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054016"/>
        <c:crosses val="autoZero"/>
        <c:auto val="1"/>
        <c:lblAlgn val="ctr"/>
        <c:lblOffset val="100"/>
        <c:noMultiLvlLbl val="0"/>
      </c:catAx>
      <c:valAx>
        <c:axId val="152054016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251561386789049"/>
              <c:y val="5.993157840142801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2052480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年間総配水量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3202.06</c:v>
                </c:pt>
                <c:pt idx="1">
                  <c:v>3361.37</c:v>
                </c:pt>
                <c:pt idx="2">
                  <c:v>3304.06</c:v>
                </c:pt>
                <c:pt idx="3">
                  <c:v>3351.11</c:v>
                </c:pt>
                <c:pt idx="4">
                  <c:v>3873.66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080384"/>
        <c:axId val="152081920"/>
      </c:barChart>
      <c:catAx>
        <c:axId val="1520803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081920"/>
        <c:crosses val="autoZero"/>
        <c:auto val="1"/>
        <c:lblAlgn val="ctr"/>
        <c:lblOffset val="100"/>
        <c:noMultiLvlLbl val="0"/>
      </c:catAx>
      <c:valAx>
        <c:axId val="152081920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692511965416087"/>
              <c:y val="5.7937792822626136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2080384"/>
        <c:crosses val="autoZero"/>
        <c:crossBetween val="between"/>
        <c:majorUnit val="1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2921.37</c:v>
                </c:pt>
                <c:pt idx="1">
                  <c:v>2837.59</c:v>
                </c:pt>
                <c:pt idx="2">
                  <c:v>2815.47</c:v>
                </c:pt>
                <c:pt idx="3">
                  <c:v>2803.83</c:v>
                </c:pt>
                <c:pt idx="4">
                  <c:v>3117.02</c:v>
                </c:pt>
              </c:numCache>
            </c:numRef>
          </c:val>
        </c:ser>
        <c:ser>
          <c:idx val="1"/>
          <c:order val="1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3202.06</c:v>
                </c:pt>
                <c:pt idx="1">
                  <c:v>3361.37</c:v>
                </c:pt>
                <c:pt idx="2">
                  <c:v>3304.06</c:v>
                </c:pt>
                <c:pt idx="3">
                  <c:v>3351.11</c:v>
                </c:pt>
                <c:pt idx="4">
                  <c:v>3873.66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508096"/>
        <c:axId val="153518464"/>
      </c:barChart>
      <c:lineChart>
        <c:grouping val="standard"/>
        <c:varyColors val="0"/>
        <c:ser>
          <c:idx val="2"/>
          <c:order val="2"/>
          <c:tx>
            <c:strRef>
              <c:f>'1-⑧有収率'!$A$51:$B$51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'1-⑧有収率'!$C$51:$G$51</c:f>
              <c:numCache>
                <c:formatCode>#,##0.00_);[Red]\(#,##0.00\)</c:formatCode>
                <c:ptCount val="5"/>
                <c:pt idx="0">
                  <c:v>91.234080560639086</c:v>
                </c:pt>
                <c:pt idx="1">
                  <c:v>84.417663036202512</c:v>
                </c:pt>
                <c:pt idx="2">
                  <c:v>85.212435609522828</c:v>
                </c:pt>
                <c:pt idx="3">
                  <c:v>83.668694850363011</c:v>
                </c:pt>
                <c:pt idx="4">
                  <c:v>80.467051832117434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'1-⑧有収率'!$C$52:$G$52</c:f>
              <c:numCache>
                <c:formatCode>#,##0.00_);[Red]\(#,##0.00\)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526272"/>
        <c:axId val="153520384"/>
      </c:lineChart>
      <c:catAx>
        <c:axId val="1535080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518464"/>
        <c:crosses val="autoZero"/>
        <c:auto val="1"/>
        <c:lblAlgn val="ctr"/>
        <c:lblOffset val="100"/>
        <c:noMultiLvlLbl val="0"/>
      </c:catAx>
      <c:valAx>
        <c:axId val="153518464"/>
        <c:scaling>
          <c:orientation val="minMax"/>
          <c:max val="4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（千㎥）</a:t>
                </a:r>
              </a:p>
            </c:rich>
          </c:tx>
          <c:layout>
            <c:manualLayout>
              <c:xMode val="edge"/>
              <c:yMode val="edge"/>
              <c:x val="0.14731091688467998"/>
              <c:y val="4.5942291753004558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3508096"/>
        <c:crosses val="autoZero"/>
        <c:crossBetween val="between"/>
        <c:majorUnit val="1000"/>
      </c:valAx>
      <c:valAx>
        <c:axId val="153520384"/>
        <c:scaling>
          <c:orientation val="minMax"/>
          <c:max val="9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526272"/>
        <c:crosses val="max"/>
        <c:crossBetween val="between"/>
        <c:majorUnit val="5"/>
      </c:valAx>
      <c:catAx>
        <c:axId val="153526272"/>
        <c:scaling>
          <c:orientation val="minMax"/>
        </c:scaling>
        <c:delete val="1"/>
        <c:axPos val="b"/>
        <c:majorTickMark val="out"/>
        <c:minorTickMark val="none"/>
        <c:tickLblPos val="nextTo"/>
        <c:crossAx val="1535203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有形固定資産減価償却累計額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'2-①有形固定資産減価償却率'!$A$49:$B$49</c:f>
              <c:strCache>
                <c:ptCount val="1"/>
                <c:pt idx="0">
                  <c:v>減価償却累計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'2-①有形固定資産減価償却率'!$C$49:$G$49</c:f>
              <c:numCache>
                <c:formatCode>#,##0_);[Red]\(#,##0\)</c:formatCode>
                <c:ptCount val="5"/>
                <c:pt idx="0">
                  <c:v>5312297</c:v>
                </c:pt>
                <c:pt idx="1">
                  <c:v>6360675</c:v>
                </c:pt>
                <c:pt idx="2">
                  <c:v>6677082</c:v>
                </c:pt>
                <c:pt idx="3">
                  <c:v>7037440</c:v>
                </c:pt>
                <c:pt idx="4">
                  <c:v>7472075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248896"/>
        <c:axId val="155250688"/>
      </c:barChart>
      <c:catAx>
        <c:axId val="15524889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250688"/>
        <c:crosses val="autoZero"/>
        <c:auto val="1"/>
        <c:lblAlgn val="ctr"/>
        <c:lblOffset val="100"/>
        <c:noMultiLvlLbl val="0"/>
      </c:catAx>
      <c:valAx>
        <c:axId val="155250688"/>
        <c:scaling>
          <c:orientation val="minMax"/>
          <c:max val="20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0182121352478"/>
              <c:y val="5.537095783847135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5248896"/>
        <c:crosses val="autoZero"/>
        <c:crossBetween val="between"/>
        <c:majorUnit val="5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有形固定資産のうち償却対象資産の帳簿原価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'2-①有形固定資産減価償却率'!$A$50:$B$50</c:f>
              <c:strCache>
                <c:ptCount val="1"/>
                <c:pt idx="0">
                  <c:v>償却資産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'2-①有形固定資産減価償却率'!$C$50:$G$50</c:f>
              <c:numCache>
                <c:formatCode>#,##0_);[Red]\(#,##0\)</c:formatCode>
                <c:ptCount val="5"/>
                <c:pt idx="0">
                  <c:v>13430814</c:v>
                </c:pt>
                <c:pt idx="1">
                  <c:v>13654591</c:v>
                </c:pt>
                <c:pt idx="2">
                  <c:v>13858626</c:v>
                </c:pt>
                <c:pt idx="3">
                  <c:v>15013545</c:v>
                </c:pt>
                <c:pt idx="4">
                  <c:v>17134066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3769472"/>
        <c:axId val="153771008"/>
      </c:barChart>
      <c:catAx>
        <c:axId val="15376947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771008"/>
        <c:crosses val="autoZero"/>
        <c:auto val="1"/>
        <c:lblAlgn val="ctr"/>
        <c:lblOffset val="100"/>
        <c:noMultiLvlLbl val="0"/>
      </c:catAx>
      <c:valAx>
        <c:axId val="153771008"/>
        <c:scaling>
          <c:orientation val="minMax"/>
          <c:max val="20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3193572634406614"/>
              <c:y val="5.558919889112221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769472"/>
        <c:crosses val="autoZero"/>
        <c:crossBetween val="between"/>
        <c:majorUnit val="40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有形固定資産減価償却率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'2-①有形固定資産減価償却率'!$A$49:$B$49</c:f>
              <c:strCache>
                <c:ptCount val="1"/>
                <c:pt idx="0">
                  <c:v>減価償却累計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'2-①有形固定資産減価償却率'!$C$49:$G$49</c:f>
              <c:numCache>
                <c:formatCode>#,##0_);[Red]\(#,##0\)</c:formatCode>
                <c:ptCount val="5"/>
                <c:pt idx="0">
                  <c:v>5312297</c:v>
                </c:pt>
                <c:pt idx="1">
                  <c:v>6360675</c:v>
                </c:pt>
                <c:pt idx="2">
                  <c:v>6677082</c:v>
                </c:pt>
                <c:pt idx="3">
                  <c:v>7037440</c:v>
                </c:pt>
                <c:pt idx="4">
                  <c:v>7472075</c:v>
                </c:pt>
              </c:numCache>
            </c:numRef>
          </c:val>
        </c:ser>
        <c:ser>
          <c:idx val="1"/>
          <c:order val="1"/>
          <c:tx>
            <c:strRef>
              <c:f>'2-①有形固定資産減価償却率'!$A$50:$B$50</c:f>
              <c:strCache>
                <c:ptCount val="1"/>
                <c:pt idx="0">
                  <c:v>償却資産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'2-①有形固定資産減価償却率'!$C$50:$G$50</c:f>
              <c:numCache>
                <c:formatCode>#,##0_);[Red]\(#,##0\)</c:formatCode>
                <c:ptCount val="5"/>
                <c:pt idx="0">
                  <c:v>13430814</c:v>
                </c:pt>
                <c:pt idx="1">
                  <c:v>13654591</c:v>
                </c:pt>
                <c:pt idx="2">
                  <c:v>13858626</c:v>
                </c:pt>
                <c:pt idx="3">
                  <c:v>15013545</c:v>
                </c:pt>
                <c:pt idx="4">
                  <c:v>17134066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694592"/>
        <c:axId val="153696512"/>
      </c:barChart>
      <c:lineChart>
        <c:grouping val="standard"/>
        <c:varyColors val="0"/>
        <c:ser>
          <c:idx val="2"/>
          <c:order val="2"/>
          <c:tx>
            <c:strRef>
              <c:f>'2-①有形固定資産減価償却率'!$A$51:$B$51</c:f>
              <c:strCache>
                <c:ptCount val="1"/>
                <c:pt idx="0">
                  <c:v>有形資産減価償却率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'2-①有形固定資産減価償却率'!$C$51:$G$51</c:f>
              <c:numCache>
                <c:formatCode>#,##0.00_);[Red]\(#,##0.00\)</c:formatCode>
                <c:ptCount val="5"/>
                <c:pt idx="0">
                  <c:v>39.553053150762118</c:v>
                </c:pt>
                <c:pt idx="1">
                  <c:v>46.582684168277176</c:v>
                </c:pt>
                <c:pt idx="2">
                  <c:v>48.179971088042926</c:v>
                </c:pt>
                <c:pt idx="3">
                  <c:v>46.8739394992988</c:v>
                </c:pt>
                <c:pt idx="4">
                  <c:v>43.609467828593637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'2-①有形固定資産減価償却率'!$A$52:$B$52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'2-①有形固定資産減価償却率'!$C$52:$G$52</c:f>
              <c:numCache>
                <c:formatCode>#,##0.00_);[Red]\(#,##0.00\)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47.28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699840"/>
        <c:axId val="153698304"/>
      </c:lineChart>
      <c:catAx>
        <c:axId val="1536945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696512"/>
        <c:crosses val="autoZero"/>
        <c:auto val="1"/>
        <c:lblAlgn val="ctr"/>
        <c:lblOffset val="100"/>
        <c:noMultiLvlLbl val="0"/>
      </c:catAx>
      <c:valAx>
        <c:axId val="153696512"/>
        <c:scaling>
          <c:orientation val="minMax"/>
          <c:max val="20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61437038680024"/>
              <c:y val="2.54685405703597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3694592"/>
        <c:crosses val="autoZero"/>
        <c:crossBetween val="between"/>
        <c:majorUnit val="4000000"/>
      </c:valAx>
      <c:valAx>
        <c:axId val="153698304"/>
        <c:scaling>
          <c:orientation val="minMax"/>
          <c:max val="5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699840"/>
        <c:crosses val="max"/>
        <c:crossBetween val="between"/>
        <c:majorUnit val="5"/>
      </c:valAx>
      <c:catAx>
        <c:axId val="1536998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36983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'1-①経常収支比率'!$A$49:$B$49</c:f>
              <c:strCache>
                <c:ptCount val="1"/>
                <c:pt idx="0">
                  <c:v>経常収益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'1-①経常収支比率'!$C$49:$G$49</c:f>
              <c:numCache>
                <c:formatCode>#,##0_);[Red]\(#,##0\)</c:formatCode>
                <c:ptCount val="5"/>
                <c:pt idx="0">
                  <c:v>864697</c:v>
                </c:pt>
                <c:pt idx="1">
                  <c:v>919806</c:v>
                </c:pt>
                <c:pt idx="2">
                  <c:v>924954</c:v>
                </c:pt>
                <c:pt idx="3">
                  <c:v>1115093</c:v>
                </c:pt>
                <c:pt idx="4">
                  <c:v>1196458</c:v>
                </c:pt>
              </c:numCache>
            </c:numRef>
          </c:val>
        </c:ser>
        <c:ser>
          <c:idx val="1"/>
          <c:order val="1"/>
          <c:tx>
            <c:strRef>
              <c:f>'1-①経常収支比率'!$A$52:$B$52</c:f>
              <c:strCache>
                <c:ptCount val="1"/>
                <c:pt idx="0">
                  <c:v>経常費用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'1-①経常収支比率'!$C$52:$G$52</c:f>
              <c:numCache>
                <c:formatCode>#,##0_);[Red]\(#,##0\)</c:formatCode>
                <c:ptCount val="5"/>
                <c:pt idx="0">
                  <c:v>852560</c:v>
                </c:pt>
                <c:pt idx="1">
                  <c:v>903469</c:v>
                </c:pt>
                <c:pt idx="2">
                  <c:v>885896</c:v>
                </c:pt>
                <c:pt idx="3">
                  <c:v>1023891</c:v>
                </c:pt>
                <c:pt idx="4">
                  <c:v>1143001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9508096"/>
        <c:axId val="149510016"/>
      </c:barChart>
      <c:lineChart>
        <c:grouping val="standard"/>
        <c:varyColors val="0"/>
        <c:ser>
          <c:idx val="2"/>
          <c:order val="2"/>
          <c:tx>
            <c:strRef>
              <c:f>'1-①経常収支比率'!$A$55:$B$55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'1-①経常収支比率'!$C$55:$G$55</c:f>
              <c:numCache>
                <c:formatCode>#,##0.00_);[Red]\(#,##0.00\)</c:formatCode>
                <c:ptCount val="5"/>
                <c:pt idx="0">
                  <c:v>101.42359482030589</c:v>
                </c:pt>
                <c:pt idx="1">
                  <c:v>101.80825241375189</c:v>
                </c:pt>
                <c:pt idx="2">
                  <c:v>104.40886966415923</c:v>
                </c:pt>
                <c:pt idx="3">
                  <c:v>108.9073934627807</c:v>
                </c:pt>
                <c:pt idx="4">
                  <c:v>104.67689879536412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'1-①経常収支比率'!$A$56:$B$56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'1-①経常収支比率'!$C$56:$G$56</c:f>
              <c:numCache>
                <c:formatCode>#,##0.00_);[Red]\(#,##0.00\)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517824"/>
        <c:axId val="149516288"/>
      </c:lineChart>
      <c:catAx>
        <c:axId val="14950809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49510016"/>
        <c:crosses val="autoZero"/>
        <c:auto val="1"/>
        <c:lblAlgn val="ctr"/>
        <c:lblOffset val="100"/>
        <c:noMultiLvlLbl val="0"/>
      </c:catAx>
      <c:valAx>
        <c:axId val="149510016"/>
        <c:scaling>
          <c:orientation val="minMax"/>
          <c:max val="1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888065949755331"/>
              <c:y val="3.81269582681475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9508096"/>
        <c:crosses val="autoZero"/>
        <c:crossBetween val="between"/>
        <c:majorUnit val="500000"/>
      </c:valAx>
      <c:valAx>
        <c:axId val="149516288"/>
        <c:scaling>
          <c:orientation val="minMax"/>
          <c:max val="115"/>
          <c:min val="1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9517824"/>
        <c:crosses val="max"/>
        <c:crossBetween val="between"/>
        <c:majorUnit val="5"/>
      </c:valAx>
      <c:catAx>
        <c:axId val="149517824"/>
        <c:scaling>
          <c:orientation val="minMax"/>
        </c:scaling>
        <c:delete val="1"/>
        <c:axPos val="b"/>
        <c:majorTickMark val="out"/>
        <c:minorTickMark val="none"/>
        <c:tickLblPos val="nextTo"/>
        <c:crossAx val="14951628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法定耐用年数を経過した管路延長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'2-②管路経年化率'!$A$52:$B$52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'2-②管路経年化率'!$C$52:$G$52</c:f>
              <c:numCache>
                <c:formatCode>#,##0.00_);[Red]\(#,##0.00\)</c:formatCode>
                <c:ptCount val="5"/>
                <c:pt idx="0">
                  <c:v>60.839999999999989</c:v>
                </c:pt>
                <c:pt idx="1">
                  <c:v>62.699999999999989</c:v>
                </c:pt>
                <c:pt idx="2">
                  <c:v>76.72</c:v>
                </c:pt>
                <c:pt idx="3">
                  <c:v>80.599999999999994</c:v>
                </c:pt>
                <c:pt idx="4">
                  <c:v>95.73</c:v>
                </c:pt>
              </c:numCache>
            </c:numRef>
          </c:val>
        </c:ser>
        <c:ser>
          <c:idx val="2"/>
          <c:order val="1"/>
          <c:tx>
            <c:strRef>
              <c:f>'2-②管路経年化率'!$A$51:$B$51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'2-②管路経年化率'!$C$51:$G$51</c:f>
              <c:numCache>
                <c:formatCode>#,##0.00_);[Red]\(#,##0.00\)</c:formatCode>
                <c:ptCount val="5"/>
                <c:pt idx="0">
                  <c:v>3.42</c:v>
                </c:pt>
                <c:pt idx="1">
                  <c:v>3.42</c:v>
                </c:pt>
                <c:pt idx="2">
                  <c:v>3.42</c:v>
                </c:pt>
                <c:pt idx="3">
                  <c:v>3.42</c:v>
                </c:pt>
                <c:pt idx="4">
                  <c:v>3.42</c:v>
                </c:pt>
              </c:numCache>
            </c:numRef>
          </c:val>
        </c:ser>
        <c:ser>
          <c:idx val="1"/>
          <c:order val="2"/>
          <c:tx>
            <c:strRef>
              <c:f>'2-②管路経年化率'!$A$50:$B$50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'2-②管路経年化率'!$C$50:$G$50</c:f>
              <c:numCache>
                <c:formatCode>#,##0.00_);[Red]\(#,##0.00\)</c:formatCode>
                <c:ptCount val="5"/>
                <c:pt idx="0">
                  <c:v>0.09</c:v>
                </c:pt>
                <c:pt idx="1">
                  <c:v>0.09</c:v>
                </c:pt>
                <c:pt idx="2">
                  <c:v>0.09</c:v>
                </c:pt>
                <c:pt idx="3">
                  <c:v>0.09</c:v>
                </c:pt>
                <c:pt idx="4">
                  <c:v>1.36</c:v>
                </c:pt>
              </c:numCache>
            </c:numRef>
          </c:val>
        </c:ser>
        <c:ser>
          <c:idx val="0"/>
          <c:order val="3"/>
          <c:tx>
            <c:strRef>
              <c:f>'2-②管路経年化率'!$A$49:$B$49</c:f>
              <c:strCache>
                <c:ptCount val="1"/>
                <c:pt idx="0">
                  <c:v>耐用年数経過延長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'2-②管路経年化率'!$C$49:$G$49</c:f>
              <c:numCache>
                <c:formatCode>#,##0.00_);[Red]\(#,##0.00\)</c:formatCode>
                <c:ptCount val="5"/>
                <c:pt idx="0">
                  <c:v>64.349999999999994</c:v>
                </c:pt>
                <c:pt idx="1">
                  <c:v>66.209999999999994</c:v>
                </c:pt>
                <c:pt idx="2">
                  <c:v>80.23</c:v>
                </c:pt>
                <c:pt idx="3">
                  <c:v>84.11</c:v>
                </c:pt>
                <c:pt idx="4">
                  <c:v>100.51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4974848"/>
        <c:axId val="154984832"/>
      </c:barChart>
      <c:catAx>
        <c:axId val="154974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4984832"/>
        <c:crosses val="autoZero"/>
        <c:auto val="1"/>
        <c:lblAlgn val="ctr"/>
        <c:lblOffset val="100"/>
        <c:noMultiLvlLbl val="0"/>
      </c:catAx>
      <c:valAx>
        <c:axId val="154984832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212154818675835"/>
              <c:y val="5.249310155135823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497484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'2-②管路経年化率'!$A$56:$B$56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'2-②管路経年化率'!$C$56:$G$56</c:f>
              <c:numCache>
                <c:formatCode>#,##0.00_);[Red]\(#,##0.00\)</c:formatCode>
                <c:ptCount val="5"/>
                <c:pt idx="0">
                  <c:v>304.55</c:v>
                </c:pt>
                <c:pt idx="1">
                  <c:v>305.49</c:v>
                </c:pt>
                <c:pt idx="2">
                  <c:v>306.23</c:v>
                </c:pt>
                <c:pt idx="3">
                  <c:v>306.66000000000003</c:v>
                </c:pt>
                <c:pt idx="4">
                  <c:v>443.43</c:v>
                </c:pt>
              </c:numCache>
            </c:numRef>
          </c:val>
        </c:ser>
        <c:ser>
          <c:idx val="2"/>
          <c:order val="1"/>
          <c:tx>
            <c:strRef>
              <c:f>'2-②管路経年化率'!$A$55:$B$55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'2-②管路経年化率'!$C$55:$G$55</c:f>
              <c:numCache>
                <c:formatCode>#,##0.00_);[Red]\(#,##0.00\)</c:formatCode>
                <c:ptCount val="5"/>
                <c:pt idx="0">
                  <c:v>42.21</c:v>
                </c:pt>
                <c:pt idx="1">
                  <c:v>42.21</c:v>
                </c:pt>
                <c:pt idx="2">
                  <c:v>42.16</c:v>
                </c:pt>
                <c:pt idx="3">
                  <c:v>74.599999999999994</c:v>
                </c:pt>
                <c:pt idx="4">
                  <c:v>77.16</c:v>
                </c:pt>
              </c:numCache>
            </c:numRef>
          </c:val>
        </c:ser>
        <c:ser>
          <c:idx val="1"/>
          <c:order val="2"/>
          <c:tx>
            <c:strRef>
              <c:f>'2-②管路経年化率'!$A$54:$B$54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'2-②管路経年化率'!$C$54:$G$54</c:f>
              <c:numCache>
                <c:formatCode>#,##0.00_);[Red]\(#,##0.00\)</c:formatCode>
                <c:ptCount val="5"/>
                <c:pt idx="0">
                  <c:v>5.63</c:v>
                </c:pt>
                <c:pt idx="1">
                  <c:v>5.63</c:v>
                </c:pt>
                <c:pt idx="2">
                  <c:v>5.63</c:v>
                </c:pt>
                <c:pt idx="3">
                  <c:v>5.63</c:v>
                </c:pt>
                <c:pt idx="4">
                  <c:v>6.62</c:v>
                </c:pt>
              </c:numCache>
            </c:numRef>
          </c:val>
        </c:ser>
        <c:ser>
          <c:idx val="0"/>
          <c:order val="3"/>
          <c:tx>
            <c:strRef>
              <c:f>'2-②管路経年化率'!$A$53:$B$53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'2-②管路経年化率'!$C$53:$G$53</c:f>
              <c:numCache>
                <c:formatCode>#,##0.00_);[Red]\(#,##0.00\)</c:formatCode>
                <c:ptCount val="5"/>
                <c:pt idx="0">
                  <c:v>352.39</c:v>
                </c:pt>
                <c:pt idx="1">
                  <c:v>353.33000000000004</c:v>
                </c:pt>
                <c:pt idx="2">
                  <c:v>354.02000000000004</c:v>
                </c:pt>
                <c:pt idx="3">
                  <c:v>386.89</c:v>
                </c:pt>
                <c:pt idx="4">
                  <c:v>527.21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153152"/>
        <c:axId val="155154688"/>
      </c:barChart>
      <c:catAx>
        <c:axId val="1551531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154688"/>
        <c:crosses val="autoZero"/>
        <c:auto val="1"/>
        <c:lblAlgn val="ctr"/>
        <c:lblOffset val="100"/>
        <c:noMultiLvlLbl val="0"/>
      </c:catAx>
      <c:valAx>
        <c:axId val="15515468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6571926164563546E-2"/>
              <c:y val="5.4778562515751104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5153152"/>
        <c:crosses val="autoZero"/>
        <c:crossBetween val="between"/>
        <c:majorUnit val="15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管路経年化率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'2-②管路経年化率'!$A$49:$B$49</c:f>
              <c:strCache>
                <c:ptCount val="1"/>
                <c:pt idx="0">
                  <c:v>耐用年数経過延長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'2-②管路経年化率'!$C$49:$G$49</c:f>
              <c:numCache>
                <c:formatCode>#,##0.00_);[Red]\(#,##0.00\)</c:formatCode>
                <c:ptCount val="5"/>
                <c:pt idx="0">
                  <c:v>64.349999999999994</c:v>
                </c:pt>
                <c:pt idx="1">
                  <c:v>66.209999999999994</c:v>
                </c:pt>
                <c:pt idx="2">
                  <c:v>80.23</c:v>
                </c:pt>
                <c:pt idx="3">
                  <c:v>84.11</c:v>
                </c:pt>
                <c:pt idx="4">
                  <c:v>100.51</c:v>
                </c:pt>
              </c:numCache>
            </c:numRef>
          </c:val>
        </c:ser>
        <c:ser>
          <c:idx val="1"/>
          <c:order val="1"/>
          <c:tx>
            <c:strRef>
              <c:f>'2-②管路経年化率'!$A$53:$B$53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'2-②管路経年化率'!$C$53:$G$53</c:f>
              <c:numCache>
                <c:formatCode>#,##0.00_);[Red]\(#,##0.00\)</c:formatCode>
                <c:ptCount val="5"/>
                <c:pt idx="0">
                  <c:v>352.39</c:v>
                </c:pt>
                <c:pt idx="1">
                  <c:v>353.33000000000004</c:v>
                </c:pt>
                <c:pt idx="2">
                  <c:v>354.02000000000004</c:v>
                </c:pt>
                <c:pt idx="3">
                  <c:v>386.89</c:v>
                </c:pt>
                <c:pt idx="4">
                  <c:v>527.21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828352"/>
        <c:axId val="153838720"/>
      </c:barChart>
      <c:lineChart>
        <c:grouping val="standard"/>
        <c:varyColors val="0"/>
        <c:ser>
          <c:idx val="2"/>
          <c:order val="2"/>
          <c:tx>
            <c:strRef>
              <c:f>'2-②管路経年化率'!$A$57:$B$57</c:f>
              <c:strCache>
                <c:ptCount val="1"/>
                <c:pt idx="0">
                  <c:v>管路経年化率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'2-②管路経年化率'!$C$57:$G$57</c:f>
              <c:numCache>
                <c:formatCode>#,##0.00_);[Red]\(#,##0.00\)</c:formatCode>
                <c:ptCount val="5"/>
                <c:pt idx="0">
                  <c:v>18.261017622520502</c:v>
                </c:pt>
                <c:pt idx="1">
                  <c:v>18.738856026943644</c:v>
                </c:pt>
                <c:pt idx="2">
                  <c:v>22.662561437206936</c:v>
                </c:pt>
                <c:pt idx="3">
                  <c:v>21.740029465739617</c:v>
                </c:pt>
                <c:pt idx="4">
                  <c:v>19.064509398531897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'2-②管路経年化率'!$A$58:$B$58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'2-②管路経年化率'!$C$58:$G$58</c:f>
              <c:numCache>
                <c:formatCode>#,##0.00_);[Red]\(#,##0.00\)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9.7129999999999992</c:v>
                </c:pt>
                <c:pt idx="3">
                  <c:v>12.79</c:v>
                </c:pt>
                <c:pt idx="4">
                  <c:v>12.19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50624"/>
        <c:axId val="153840640"/>
      </c:lineChart>
      <c:catAx>
        <c:axId val="153828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3838720"/>
        <c:crosses val="autoZero"/>
        <c:auto val="1"/>
        <c:lblAlgn val="ctr"/>
        <c:lblOffset val="100"/>
        <c:noMultiLvlLbl val="0"/>
      </c:catAx>
      <c:valAx>
        <c:axId val="153838720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6666781540921619"/>
              <c:y val="4.2983592568170359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3828352"/>
        <c:crosses val="autoZero"/>
        <c:crossBetween val="between"/>
        <c:majorUnit val="150"/>
      </c:valAx>
      <c:valAx>
        <c:axId val="153840640"/>
        <c:scaling>
          <c:orientation val="minMax"/>
          <c:max val="2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850624"/>
        <c:crosses val="max"/>
        <c:crossBetween val="between"/>
        <c:majorUnit val="7"/>
      </c:valAx>
      <c:catAx>
        <c:axId val="1538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15384064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'2-③管路更新率'!$A$52:$B$52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'2-③管路更新率'!$C$52:$G$52</c:f>
              <c:numCache>
                <c:formatCode>#,##0.00_);[Red]\(#,##0.00\)</c:formatCode>
                <c:ptCount val="5"/>
                <c:pt idx="0">
                  <c:v>8.1300000000000008</c:v>
                </c:pt>
                <c:pt idx="1">
                  <c:v>6.76</c:v>
                </c:pt>
                <c:pt idx="2">
                  <c:v>4.7</c:v>
                </c:pt>
                <c:pt idx="3">
                  <c:v>3.97</c:v>
                </c:pt>
                <c:pt idx="4">
                  <c:v>5.67</c:v>
                </c:pt>
              </c:numCache>
            </c:numRef>
          </c:val>
        </c:ser>
        <c:ser>
          <c:idx val="2"/>
          <c:order val="1"/>
          <c:tx>
            <c:strRef>
              <c:f>'2-③管路更新率'!$A$51:$B$51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'2-③管路更新率'!$C$51:$G$51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'2-③管路更新率'!$A$50:$B$50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val>
            <c:numRef>
              <c:f>'2-③管路更新率'!$C$50:$G$50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'2-③管路更新率'!$C$49:$G$49</c:f>
              <c:numCache>
                <c:formatCode>#,##0.00_);[Red]\(#,##0.00\)</c:formatCode>
                <c:ptCount val="5"/>
                <c:pt idx="0">
                  <c:v>8.1265900000000002</c:v>
                </c:pt>
                <c:pt idx="1">
                  <c:v>6.7617820000000002</c:v>
                </c:pt>
                <c:pt idx="2">
                  <c:v>4.7</c:v>
                </c:pt>
                <c:pt idx="3">
                  <c:v>3.97</c:v>
                </c:pt>
                <c:pt idx="4">
                  <c:v>5.67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109248"/>
        <c:axId val="155110784"/>
      </c:barChart>
      <c:catAx>
        <c:axId val="1551092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110784"/>
        <c:crosses val="autoZero"/>
        <c:auto val="1"/>
        <c:lblAlgn val="ctr"/>
        <c:lblOffset val="100"/>
        <c:noMultiLvlLbl val="0"/>
      </c:catAx>
      <c:valAx>
        <c:axId val="155110784"/>
        <c:scaling>
          <c:orientation val="minMax"/>
          <c:max val="4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68478204930266"/>
              <c:y val="5.7773236959918407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5109248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'2-③管路更新率'!$A$56:$B$56</c:f>
              <c:strCache>
                <c:ptCount val="1"/>
                <c:pt idx="0">
                  <c:v>配水管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'2-③管路更新率'!$C$56:$G$56</c:f>
              <c:numCache>
                <c:formatCode>#,##0.00_);[Red]\(#,##0.00\)</c:formatCode>
                <c:ptCount val="5"/>
                <c:pt idx="0">
                  <c:v>305.49</c:v>
                </c:pt>
                <c:pt idx="1">
                  <c:v>306.23</c:v>
                </c:pt>
                <c:pt idx="2">
                  <c:v>306.66000000000003</c:v>
                </c:pt>
                <c:pt idx="3">
                  <c:v>306.66000000000003</c:v>
                </c:pt>
                <c:pt idx="4">
                  <c:v>443.43</c:v>
                </c:pt>
              </c:numCache>
            </c:numRef>
          </c:val>
        </c:ser>
        <c:ser>
          <c:idx val="2"/>
          <c:order val="1"/>
          <c:tx>
            <c:strRef>
              <c:f>'2-③管路更新率'!$A$55:$B$55</c:f>
              <c:strCache>
                <c:ptCount val="1"/>
                <c:pt idx="0">
                  <c:v>送水管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'2-③管路更新率'!$C$55:$G$55</c:f>
              <c:numCache>
                <c:formatCode>#,##0.00_);[Red]\(#,##0.00\)</c:formatCode>
                <c:ptCount val="5"/>
                <c:pt idx="0">
                  <c:v>42.21</c:v>
                </c:pt>
                <c:pt idx="1">
                  <c:v>42.16</c:v>
                </c:pt>
                <c:pt idx="2">
                  <c:v>42.16</c:v>
                </c:pt>
                <c:pt idx="3">
                  <c:v>74.599999999999994</c:v>
                </c:pt>
                <c:pt idx="4">
                  <c:v>77.16</c:v>
                </c:pt>
              </c:numCache>
            </c:numRef>
          </c:val>
        </c:ser>
        <c:ser>
          <c:idx val="1"/>
          <c:order val="2"/>
          <c:tx>
            <c:strRef>
              <c:f>'2-③管路更新率'!$A$54:$B$54</c:f>
              <c:strCache>
                <c:ptCount val="1"/>
                <c:pt idx="0">
                  <c:v>導水管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'2-③管路更新率'!$C$54:$G$54</c:f>
              <c:numCache>
                <c:formatCode>#,##0.00_);[Red]\(#,##0.00\)</c:formatCode>
                <c:ptCount val="5"/>
                <c:pt idx="0">
                  <c:v>5.63</c:v>
                </c:pt>
                <c:pt idx="1">
                  <c:v>5.63</c:v>
                </c:pt>
                <c:pt idx="2">
                  <c:v>5.63</c:v>
                </c:pt>
                <c:pt idx="3">
                  <c:v>5.63</c:v>
                </c:pt>
                <c:pt idx="4">
                  <c:v>6.62</c:v>
                </c:pt>
              </c:numCache>
            </c:numRef>
          </c:val>
        </c:ser>
        <c:ser>
          <c:idx val="0"/>
          <c:order val="3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'2-③管路更新率'!$C$53:$G$53</c:f>
              <c:numCache>
                <c:formatCode>#,##0.00_);[Red]\(#,##0.00\)</c:formatCode>
                <c:ptCount val="5"/>
                <c:pt idx="0">
                  <c:v>353.33000000000004</c:v>
                </c:pt>
                <c:pt idx="1">
                  <c:v>354.02000000000004</c:v>
                </c:pt>
                <c:pt idx="2">
                  <c:v>354.45000000000005</c:v>
                </c:pt>
                <c:pt idx="3">
                  <c:v>386.89</c:v>
                </c:pt>
                <c:pt idx="4">
                  <c:v>527.21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5501312"/>
        <c:axId val="155502848"/>
      </c:barChart>
      <c:catAx>
        <c:axId val="15550131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502848"/>
        <c:crosses val="autoZero"/>
        <c:auto val="1"/>
        <c:lblAlgn val="ctr"/>
        <c:lblOffset val="100"/>
        <c:noMultiLvlLbl val="0"/>
      </c:catAx>
      <c:valAx>
        <c:axId val="15550284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6704263318436567E-2"/>
              <c:y val="6.0935472688555432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5501312"/>
        <c:crosses val="autoZero"/>
        <c:crossBetween val="between"/>
        <c:majorUnit val="15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'2-③管路更新率'!$C$49:$G$49</c:f>
              <c:numCache>
                <c:formatCode>#,##0.00_);[Red]\(#,##0.00\)</c:formatCode>
                <c:ptCount val="5"/>
                <c:pt idx="0">
                  <c:v>8.1265900000000002</c:v>
                </c:pt>
                <c:pt idx="1">
                  <c:v>6.7617820000000002</c:v>
                </c:pt>
                <c:pt idx="2">
                  <c:v>4.7</c:v>
                </c:pt>
                <c:pt idx="3">
                  <c:v>3.97</c:v>
                </c:pt>
                <c:pt idx="4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'2-③管路更新率'!$C$53:$G$53</c:f>
              <c:numCache>
                <c:formatCode>#,##0.00_);[Red]\(#,##0.00\)</c:formatCode>
                <c:ptCount val="5"/>
                <c:pt idx="0">
                  <c:v>353.33000000000004</c:v>
                </c:pt>
                <c:pt idx="1">
                  <c:v>354.02000000000004</c:v>
                </c:pt>
                <c:pt idx="2">
                  <c:v>354.45000000000005</c:v>
                </c:pt>
                <c:pt idx="3">
                  <c:v>386.89</c:v>
                </c:pt>
                <c:pt idx="4">
                  <c:v>527.21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364352"/>
        <c:axId val="155366528"/>
      </c:barChart>
      <c:lineChart>
        <c:grouping val="standard"/>
        <c:varyColors val="0"/>
        <c:ser>
          <c:idx val="2"/>
          <c:order val="2"/>
          <c:tx>
            <c:strRef>
              <c:f>'2-③管路更新率'!$A$57:$B$57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'2-③管路更新率'!$C$57:$G$57</c:f>
              <c:numCache>
                <c:formatCode>#,##0.00_);[Red]\(#,##0.00\)</c:formatCode>
                <c:ptCount val="5"/>
                <c:pt idx="0">
                  <c:v>2.2999999999999998</c:v>
                </c:pt>
                <c:pt idx="1">
                  <c:v>1.91</c:v>
                </c:pt>
                <c:pt idx="2">
                  <c:v>1.3259980251093242</c:v>
                </c:pt>
                <c:pt idx="3">
                  <c:v>1.026131458554111</c:v>
                </c:pt>
                <c:pt idx="4">
                  <c:v>1.0754727717607784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'2-③管路更新率'!$C$58:$G$58</c:f>
              <c:numCache>
                <c:formatCode>#,##0.00_);[Red]\(#,##0.00\)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370240"/>
        <c:axId val="155368448"/>
      </c:lineChart>
      <c:catAx>
        <c:axId val="15536435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366528"/>
        <c:crosses val="autoZero"/>
        <c:auto val="1"/>
        <c:lblAlgn val="ctr"/>
        <c:lblOffset val="100"/>
        <c:noMultiLvlLbl val="0"/>
      </c:catAx>
      <c:valAx>
        <c:axId val="15536652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3393810387508953"/>
              <c:y val="3.860482956871770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5364352"/>
        <c:crosses val="autoZero"/>
        <c:crossBetween val="between"/>
        <c:majorUnit val="150"/>
      </c:valAx>
      <c:valAx>
        <c:axId val="155368448"/>
        <c:scaling>
          <c:orientation val="minMax"/>
          <c:max val="2.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5370240"/>
        <c:crosses val="max"/>
        <c:crossBetween val="between"/>
        <c:majorUnit val="0.70000000000000007"/>
      </c:valAx>
      <c:catAx>
        <c:axId val="155370240"/>
        <c:scaling>
          <c:orientation val="minMax"/>
        </c:scaling>
        <c:delete val="1"/>
        <c:axPos val="b"/>
        <c:majorTickMark val="out"/>
        <c:minorTickMark val="none"/>
        <c:tickLblPos val="nextTo"/>
        <c:crossAx val="1553684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料金回収率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8228777115095"/>
          <c:y val="0.1373769632524782"/>
          <c:w val="0.7824224186189781"/>
          <c:h val="0.707673494408917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'1-⑤料金回収率'!$A$49:$B$49</c:f>
              <c:strCache>
                <c:ptCount val="1"/>
                <c:pt idx="0">
                  <c:v>供給単価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'1-⑤料金回収率'!$C$49:$G$49</c:f>
              <c:numCache>
                <c:formatCode>#,##0.00_);[Red]\(#,##0.00\)</c:formatCode>
                <c:ptCount val="5"/>
                <c:pt idx="0">
                  <c:v>252.78824661032323</c:v>
                </c:pt>
                <c:pt idx="1">
                  <c:v>253.27372876278815</c:v>
                </c:pt>
                <c:pt idx="2">
                  <c:v>253.10338948736799</c:v>
                </c:pt>
                <c:pt idx="3">
                  <c:v>253.17583448354574</c:v>
                </c:pt>
                <c:pt idx="4">
                  <c:v>254.16936689530385</c:v>
                </c:pt>
              </c:numCache>
            </c:numRef>
          </c:val>
        </c:ser>
        <c:ser>
          <c:idx val="1"/>
          <c:order val="1"/>
          <c:tx>
            <c:strRef>
              <c:f>'1-⑤料金回収率'!$A$52:$B$52</c:f>
              <c:strCache>
                <c:ptCount val="1"/>
                <c:pt idx="0">
                  <c:v>給水原価</c:v>
                </c:pt>
              </c:strCache>
            </c:strRef>
          </c:tx>
          <c:invertIfNegative val="0"/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'1-⑤料金回収率'!$C$52:$G$52</c:f>
              <c:numCache>
                <c:formatCode>#,##0.00_);[Red]\(#,##0.00\)</c:formatCode>
                <c:ptCount val="5"/>
                <c:pt idx="0">
                  <c:v>291.71587303217325</c:v>
                </c:pt>
                <c:pt idx="1">
                  <c:v>291.84871669268642</c:v>
                </c:pt>
                <c:pt idx="2">
                  <c:v>287.45040792478699</c:v>
                </c:pt>
                <c:pt idx="3">
                  <c:v>307.64989318182631</c:v>
                </c:pt>
                <c:pt idx="4">
                  <c:v>299.77831390238111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924736"/>
        <c:axId val="155935104"/>
      </c:barChart>
      <c:lineChart>
        <c:grouping val="standard"/>
        <c:varyColors val="0"/>
        <c:ser>
          <c:idx val="2"/>
          <c:order val="2"/>
          <c:tx>
            <c:strRef>
              <c:f>'1-⑤料金回収率'!$A$53:$B$53</c:f>
              <c:strCache>
                <c:ptCount val="1"/>
                <c:pt idx="0">
                  <c:v>料金回収率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'1-⑤料金回収率'!$C$53:$G$53</c:f>
              <c:numCache>
                <c:formatCode>#,##0.00_);[Red]\(#,##0.00\)</c:formatCode>
                <c:ptCount val="5"/>
                <c:pt idx="0">
                  <c:v>86.645636521514646</c:v>
                </c:pt>
                <c:pt idx="1">
                  <c:v>86.79253981479134</c:v>
                </c:pt>
                <c:pt idx="2">
                  <c:v>88.041149871248024</c:v>
                </c:pt>
                <c:pt idx="3">
                  <c:v>82.293490130976423</c:v>
                </c:pt>
                <c:pt idx="4">
                  <c:v>84.785775057121299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'1-⑤料金回収率'!$A$54:$B$54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'1-⑤料金回収率'!$C$48:$G$48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'1-⑤料金回収率'!$C$54:$G$54</c:f>
              <c:numCache>
                <c:formatCode>#,##0.00_);[Red]\(#,##0.00\)</c:formatCode>
                <c:ptCount val="5"/>
                <c:pt idx="0">
                  <c:v>96.56</c:v>
                </c:pt>
                <c:pt idx="1">
                  <c:v>100.47</c:v>
                </c:pt>
                <c:pt idx="2">
                  <c:v>101.72</c:v>
                </c:pt>
                <c:pt idx="3">
                  <c:v>102.38</c:v>
                </c:pt>
                <c:pt idx="4">
                  <c:v>99.87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942912"/>
        <c:axId val="155937024"/>
      </c:lineChart>
      <c:catAx>
        <c:axId val="15592473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5935104"/>
        <c:crosses val="autoZero"/>
        <c:auto val="1"/>
        <c:lblAlgn val="ctr"/>
        <c:lblOffset val="100"/>
        <c:noMultiLvlLbl val="0"/>
      </c:catAx>
      <c:valAx>
        <c:axId val="155935104"/>
        <c:scaling>
          <c:orientation val="minMax"/>
          <c:max val="350"/>
          <c:min val="2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（円）</a:t>
                </a:r>
              </a:p>
            </c:rich>
          </c:tx>
          <c:layout>
            <c:manualLayout>
              <c:xMode val="edge"/>
              <c:yMode val="edge"/>
              <c:x val="7.8262088529787999E-2"/>
              <c:y val="4.7748365019845258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5924736"/>
        <c:crosses val="autoZero"/>
        <c:crossBetween val="between"/>
        <c:majorUnit val="50"/>
      </c:valAx>
      <c:valAx>
        <c:axId val="155937024"/>
        <c:scaling>
          <c:orientation val="minMax"/>
          <c:max val="105"/>
          <c:min val="7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5942912"/>
        <c:crosses val="max"/>
        <c:crossBetween val="between"/>
        <c:majorUnit val="10"/>
      </c:valAx>
      <c:catAx>
        <c:axId val="15594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593702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有収率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191954103082247"/>
          <c:y val="0.14604876164363689"/>
          <c:w val="0.75703416718927841"/>
          <c:h val="0.6785086810480629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'1-⑧有収率'!$A$49:$B$49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'1-⑧有収率'!$C$49:$G$49</c:f>
              <c:numCache>
                <c:formatCode>#,##0.00_);[Red]\(#,##0.00\)</c:formatCode>
                <c:ptCount val="5"/>
                <c:pt idx="0">
                  <c:v>2921.37</c:v>
                </c:pt>
                <c:pt idx="1">
                  <c:v>2837.59</c:v>
                </c:pt>
                <c:pt idx="2">
                  <c:v>2815.47</c:v>
                </c:pt>
                <c:pt idx="3">
                  <c:v>2803.83</c:v>
                </c:pt>
                <c:pt idx="4">
                  <c:v>3117.02</c:v>
                </c:pt>
              </c:numCache>
            </c:numRef>
          </c:val>
        </c:ser>
        <c:ser>
          <c:idx val="1"/>
          <c:order val="1"/>
          <c:tx>
            <c:strRef>
              <c:f>'1-⑧有収率'!$A$50:$B$50</c:f>
              <c:strCache>
                <c:ptCount val="1"/>
                <c:pt idx="0">
                  <c:v>年間総配水量</c:v>
                </c:pt>
              </c:strCache>
            </c:strRef>
          </c:tx>
          <c:invertIfNegative val="0"/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'1-⑧有収率'!$C$50:$G$50</c:f>
              <c:numCache>
                <c:formatCode>#,##0.00_);[Red]\(#,##0.00\)</c:formatCode>
                <c:ptCount val="5"/>
                <c:pt idx="0">
                  <c:v>3202.06</c:v>
                </c:pt>
                <c:pt idx="1">
                  <c:v>3361.37</c:v>
                </c:pt>
                <c:pt idx="2">
                  <c:v>3304.06</c:v>
                </c:pt>
                <c:pt idx="3">
                  <c:v>3351.11</c:v>
                </c:pt>
                <c:pt idx="4">
                  <c:v>3873.66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3038848"/>
        <c:axId val="155974272"/>
      </c:barChart>
      <c:lineChart>
        <c:grouping val="standard"/>
        <c:varyColors val="0"/>
        <c:ser>
          <c:idx val="2"/>
          <c:order val="2"/>
          <c:tx>
            <c:strRef>
              <c:f>'1-⑧有収率'!$A$51:$B$51</c:f>
              <c:strCache>
                <c:ptCount val="1"/>
                <c:pt idx="0">
                  <c:v>有収率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'1-⑧有収率'!$C$51:$G$51</c:f>
              <c:numCache>
                <c:formatCode>#,##0.00_);[Red]\(#,##0.00\)</c:formatCode>
                <c:ptCount val="5"/>
                <c:pt idx="0">
                  <c:v>91.234080560639086</c:v>
                </c:pt>
                <c:pt idx="1">
                  <c:v>84.417663036202512</c:v>
                </c:pt>
                <c:pt idx="2">
                  <c:v>85.212435609522828</c:v>
                </c:pt>
                <c:pt idx="3">
                  <c:v>83.668694850363011</c:v>
                </c:pt>
                <c:pt idx="4">
                  <c:v>80.467051832117434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'1-⑧有収率'!$A$52:$B$52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'1-⑧有収率'!$C$48:$G$48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'1-⑧有収率'!$C$52:$G$52</c:f>
              <c:numCache>
                <c:formatCode>#,##0.00_);[Red]\(#,##0.00\)</c:formatCode>
                <c:ptCount val="5"/>
                <c:pt idx="0">
                  <c:v>83.09</c:v>
                </c:pt>
                <c:pt idx="1">
                  <c:v>83</c:v>
                </c:pt>
                <c:pt idx="2">
                  <c:v>82.89</c:v>
                </c:pt>
                <c:pt idx="3">
                  <c:v>82.66</c:v>
                </c:pt>
                <c:pt idx="4">
                  <c:v>84.81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044096"/>
        <c:axId val="153042304"/>
      </c:lineChart>
      <c:catAx>
        <c:axId val="15303884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5974272"/>
        <c:crosses val="autoZero"/>
        <c:auto val="1"/>
        <c:lblAlgn val="ctr"/>
        <c:lblOffset val="100"/>
        <c:noMultiLvlLbl val="0"/>
      </c:catAx>
      <c:valAx>
        <c:axId val="155974272"/>
        <c:scaling>
          <c:orientation val="minMax"/>
          <c:max val="4000"/>
          <c:min val="25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（千㎥）</a:t>
                </a:r>
              </a:p>
            </c:rich>
          </c:tx>
          <c:layout>
            <c:manualLayout>
              <c:xMode val="edge"/>
              <c:yMode val="edge"/>
              <c:x val="0.10714588994959701"/>
              <c:y val="4.6954948744240214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3038848"/>
        <c:crosses val="autoZero"/>
        <c:crossBetween val="between"/>
        <c:majorUnit val="500"/>
      </c:valAx>
      <c:valAx>
        <c:axId val="153042304"/>
        <c:scaling>
          <c:orientation val="minMax"/>
          <c:max val="10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044096"/>
        <c:crosses val="max"/>
        <c:crossBetween val="between"/>
        <c:majorUnit val="10"/>
      </c:valAx>
      <c:catAx>
        <c:axId val="153044096"/>
        <c:scaling>
          <c:orientation val="minMax"/>
        </c:scaling>
        <c:delete val="1"/>
        <c:axPos val="b"/>
        <c:majorTickMark val="out"/>
        <c:minorTickMark val="none"/>
        <c:tickLblPos val="nextTo"/>
        <c:crossAx val="15304230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一日平均配水量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9936.7123287671238</c:v>
                </c:pt>
                <c:pt idx="1">
                  <c:v>8772.767123287671</c:v>
                </c:pt>
                <c:pt idx="2">
                  <c:v>9209.232876712329</c:v>
                </c:pt>
                <c:pt idx="3">
                  <c:v>9027.4863387978148</c:v>
                </c:pt>
                <c:pt idx="4">
                  <c:v>10612.767123287671</c:v>
                </c:pt>
              </c:numCache>
            </c:numRef>
          </c:val>
        </c:ser>
        <c:ser>
          <c:idx val="1"/>
          <c:order val="1"/>
          <c:tx>
            <c:strRef>
              <c:f>'1-⑦施設利用率'!$A$51:$B$51</c:f>
              <c:strCache>
                <c:ptCount val="1"/>
                <c:pt idx="0">
                  <c:v>一日配水能力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#,##0_);[Red]\(#,##0\)</c:formatCode>
                <c:ptCount val="5"/>
                <c:pt idx="0">
                  <c:v>18748</c:v>
                </c:pt>
                <c:pt idx="1">
                  <c:v>18748</c:v>
                </c:pt>
                <c:pt idx="2">
                  <c:v>18748</c:v>
                </c:pt>
                <c:pt idx="3">
                  <c:v>18748</c:v>
                </c:pt>
                <c:pt idx="4">
                  <c:v>20420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19392"/>
        <c:axId val="155421312"/>
      </c:barChart>
      <c:lineChart>
        <c:grouping val="standard"/>
        <c:varyColors val="0"/>
        <c:ser>
          <c:idx val="2"/>
          <c:order val="2"/>
          <c:tx>
            <c:strRef>
              <c:f>'1-⑦施設利用率'!$A$52:$B$52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53.001452575032658</c:v>
                </c:pt>
                <c:pt idx="1">
                  <c:v>46.793082586343452</c:v>
                </c:pt>
                <c:pt idx="2">
                  <c:v>49.121148264947351</c:v>
                </c:pt>
                <c:pt idx="3">
                  <c:v>48.151729991454104</c:v>
                </c:pt>
                <c:pt idx="4">
                  <c:v>51.972414903465577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'1-⑦施設利用率'!$A$53:$B$53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'1-⑦施設利用率'!$C$53:$G$53</c:f>
              <c:numCache>
                <c:formatCode>#,##0.00_);[Red]\(#,##0.00\)</c:formatCode>
                <c:ptCount val="5"/>
                <c:pt idx="0">
                  <c:v>55.64</c:v>
                </c:pt>
                <c:pt idx="1">
                  <c:v>55.13</c:v>
                </c:pt>
                <c:pt idx="2">
                  <c:v>54.77</c:v>
                </c:pt>
                <c:pt idx="3">
                  <c:v>54.92</c:v>
                </c:pt>
                <c:pt idx="4">
                  <c:v>60.03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424256"/>
        <c:axId val="155423488"/>
      </c:lineChart>
      <c:catAx>
        <c:axId val="15541939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5421312"/>
        <c:crosses val="autoZero"/>
        <c:auto val="1"/>
        <c:lblAlgn val="ctr"/>
        <c:lblOffset val="100"/>
        <c:noMultiLvlLbl val="0"/>
      </c:catAx>
      <c:valAx>
        <c:axId val="155421312"/>
        <c:scaling>
          <c:orientation val="minMax"/>
          <c:max val="25000"/>
          <c:min val="5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5181359956399459"/>
              <c:y val="5.011680538330975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5419392"/>
        <c:crosses val="autoZero"/>
        <c:crossBetween val="between"/>
        <c:majorUnit val="5000"/>
      </c:valAx>
      <c:valAx>
        <c:axId val="155423488"/>
        <c:scaling>
          <c:orientation val="minMax"/>
          <c:max val="65"/>
          <c:min val="4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5424256"/>
        <c:crosses val="max"/>
        <c:crossBetween val="between"/>
        <c:majorUnit val="5"/>
      </c:valAx>
      <c:catAx>
        <c:axId val="155424256"/>
        <c:scaling>
          <c:orientation val="minMax"/>
        </c:scaling>
        <c:delete val="1"/>
        <c:axPos val="b"/>
        <c:majorTickMark val="out"/>
        <c:minorTickMark val="none"/>
        <c:tickLblPos val="nextTo"/>
        <c:crossAx val="1554234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給水原価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237299592983878"/>
          <c:y val="0.14186958186514659"/>
          <c:w val="0.7307198289425999"/>
          <c:h val="0.687893202556059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'1-⑥給水原価'!$A$49:$B$49</c:f>
              <c:strCache>
                <c:ptCount val="1"/>
                <c:pt idx="0">
                  <c:v>経費-（受工+売価+附）-長前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'1-⑥給水原価'!$C$49:$G$49</c:f>
              <c:numCache>
                <c:formatCode>#,##0_);[Red]\(#,##0\)</c:formatCode>
                <c:ptCount val="5"/>
                <c:pt idx="0">
                  <c:v>852210</c:v>
                </c:pt>
                <c:pt idx="1">
                  <c:v>828147</c:v>
                </c:pt>
                <c:pt idx="2">
                  <c:v>809308</c:v>
                </c:pt>
                <c:pt idx="3">
                  <c:v>862598</c:v>
                </c:pt>
                <c:pt idx="4">
                  <c:v>934415</c:v>
                </c:pt>
              </c:numCache>
            </c:numRef>
          </c:val>
        </c:ser>
        <c:ser>
          <c:idx val="1"/>
          <c:order val="1"/>
          <c:tx>
            <c:strRef>
              <c:f>'1-⑥給水原価'!$A$56:$B$56</c:f>
              <c:strCache>
                <c:ptCount val="1"/>
                <c:pt idx="0">
                  <c:v>年間総有収水量</c:v>
                </c:pt>
              </c:strCache>
            </c:strRef>
          </c:tx>
          <c:invertIfNegative val="0"/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'1-⑥給水原価'!$C$56:$G$56</c:f>
              <c:numCache>
                <c:formatCode>#,##0_);[Red]\(#,##0\)</c:formatCode>
                <c:ptCount val="5"/>
                <c:pt idx="0">
                  <c:v>292137</c:v>
                </c:pt>
                <c:pt idx="1">
                  <c:v>283759</c:v>
                </c:pt>
                <c:pt idx="2">
                  <c:v>281547</c:v>
                </c:pt>
                <c:pt idx="3">
                  <c:v>280383</c:v>
                </c:pt>
                <c:pt idx="4">
                  <c:v>311702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31488"/>
        <c:axId val="156433408"/>
      </c:barChart>
      <c:lineChart>
        <c:grouping val="standard"/>
        <c:varyColors val="0"/>
        <c:ser>
          <c:idx val="2"/>
          <c:order val="2"/>
          <c:tx>
            <c:strRef>
              <c:f>'1-⑥給水原価'!$A$57:$B$57</c:f>
              <c:strCache>
                <c:ptCount val="1"/>
                <c:pt idx="0">
                  <c:v>給水原価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'1-⑥給水原価'!$C$57:$G$57</c:f>
              <c:numCache>
                <c:formatCode>0.00_ </c:formatCode>
                <c:ptCount val="5"/>
                <c:pt idx="0">
                  <c:v>291.71587303217325</c:v>
                </c:pt>
                <c:pt idx="1">
                  <c:v>291.84871669268642</c:v>
                </c:pt>
                <c:pt idx="2">
                  <c:v>287.45040792478699</c:v>
                </c:pt>
                <c:pt idx="3">
                  <c:v>307.64989318182631</c:v>
                </c:pt>
                <c:pt idx="4">
                  <c:v>299.77831390238111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'1-⑥給水原価'!$A$58:$B$58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'1-⑥給水原価'!$C$48:$G$48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'1-⑥給水原価'!$C$58:$G$58</c:f>
              <c:numCache>
                <c:formatCode>#,##0.00_);[Red]\(#,##0.00\)</c:formatCode>
                <c:ptCount val="5"/>
                <c:pt idx="0">
                  <c:v>177.14</c:v>
                </c:pt>
                <c:pt idx="1">
                  <c:v>169.82</c:v>
                </c:pt>
                <c:pt idx="2">
                  <c:v>168.2</c:v>
                </c:pt>
                <c:pt idx="3">
                  <c:v>168.67</c:v>
                </c:pt>
                <c:pt idx="4">
                  <c:v>171.81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445312"/>
        <c:axId val="156443776"/>
      </c:lineChart>
      <c:catAx>
        <c:axId val="15643148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6433408"/>
        <c:crosses val="autoZero"/>
        <c:auto val="1"/>
        <c:lblAlgn val="ctr"/>
        <c:lblOffset val="100"/>
        <c:noMultiLvlLbl val="0"/>
      </c:catAx>
      <c:valAx>
        <c:axId val="156433408"/>
        <c:scaling>
          <c:orientation val="minMax"/>
          <c:max val="1000000"/>
          <c:min val="2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十㎥）</a:t>
                </a:r>
              </a:p>
            </c:rich>
          </c:tx>
          <c:layout>
            <c:manualLayout>
              <c:xMode val="edge"/>
              <c:yMode val="edge"/>
              <c:x val="0.10504867599048884"/>
              <c:y val="4.120816324694505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6431488"/>
        <c:crosses val="autoZero"/>
        <c:crossBetween val="between"/>
        <c:majorUnit val="200000"/>
      </c:valAx>
      <c:valAx>
        <c:axId val="156443776"/>
        <c:scaling>
          <c:orientation val="minMax"/>
          <c:max val="350"/>
          <c:min val="150"/>
        </c:scaling>
        <c:delete val="0"/>
        <c:axPos val="r"/>
        <c:numFmt formatCode="0.00_ " sourceLinked="1"/>
        <c:majorTickMark val="out"/>
        <c:minorTickMark val="none"/>
        <c:tickLblPos val="nextTo"/>
        <c:crossAx val="156445312"/>
        <c:crosses val="max"/>
        <c:crossBetween val="between"/>
        <c:majorUnit val="50"/>
      </c:valAx>
      <c:catAx>
        <c:axId val="1564453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644377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当年度末処理欠損金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0"/>
          <c:tx>
            <c:strRef>
              <c:f>'1-②累積欠損比率'!$A$49:$B$49</c:f>
              <c:strCache>
                <c:ptCount val="1"/>
                <c:pt idx="0">
                  <c:v>年度末処理欠損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819584"/>
        <c:axId val="150821120"/>
      </c:barChart>
      <c:catAx>
        <c:axId val="150819584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821120"/>
        <c:crosses val="autoZero"/>
        <c:auto val="1"/>
        <c:lblAlgn val="ctr"/>
        <c:lblOffset val="100"/>
        <c:noMultiLvlLbl val="0"/>
      </c:catAx>
      <c:valAx>
        <c:axId val="150821120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121500694766098"/>
              <c:y val="5.77731861860931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0819584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管路更新率</a:t>
            </a:r>
          </a:p>
        </c:rich>
      </c:tx>
      <c:layout>
        <c:manualLayout>
          <c:xMode val="edge"/>
          <c:yMode val="edge"/>
          <c:x val="0.39721075268817202"/>
          <c:y val="2.0812848246476567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4552407497735351"/>
          <c:y val="0.14690023485961448"/>
          <c:w val="0.77539423501265892"/>
          <c:h val="0.67663436698900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'2-③管路更新率'!$A$49:$B$49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'2-③管路更新率'!$C$49:$G$49</c:f>
              <c:numCache>
                <c:formatCode>#,##0.00_);[Red]\(#,##0.00\)</c:formatCode>
                <c:ptCount val="5"/>
                <c:pt idx="0">
                  <c:v>8.1265900000000002</c:v>
                </c:pt>
                <c:pt idx="1">
                  <c:v>6.7617820000000002</c:v>
                </c:pt>
                <c:pt idx="2">
                  <c:v>4.7</c:v>
                </c:pt>
                <c:pt idx="3">
                  <c:v>3.97</c:v>
                </c:pt>
                <c:pt idx="4">
                  <c:v>5.67</c:v>
                </c:pt>
              </c:numCache>
            </c:numRef>
          </c:val>
        </c:ser>
        <c:ser>
          <c:idx val="1"/>
          <c:order val="1"/>
          <c:tx>
            <c:strRef>
              <c:f>'2-③管路更新率'!$A$53:$B$53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'2-③管路更新率'!$C$53:$G$53</c:f>
              <c:numCache>
                <c:formatCode>#,##0.00_);[Red]\(#,##0.00\)</c:formatCode>
                <c:ptCount val="5"/>
                <c:pt idx="0">
                  <c:v>353.33000000000004</c:v>
                </c:pt>
                <c:pt idx="1">
                  <c:v>354.02000000000004</c:v>
                </c:pt>
                <c:pt idx="2">
                  <c:v>354.45000000000005</c:v>
                </c:pt>
                <c:pt idx="3">
                  <c:v>386.89</c:v>
                </c:pt>
                <c:pt idx="4">
                  <c:v>527.21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481792"/>
        <c:axId val="156483968"/>
      </c:barChart>
      <c:lineChart>
        <c:grouping val="standard"/>
        <c:varyColors val="0"/>
        <c:ser>
          <c:idx val="2"/>
          <c:order val="2"/>
          <c:tx>
            <c:strRef>
              <c:f>'2-③管路更新率'!$A$57:$B$57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'2-③管路更新率'!$C$57:$G$57</c:f>
              <c:numCache>
                <c:formatCode>#,##0.00_);[Red]\(#,##0.00\)</c:formatCode>
                <c:ptCount val="5"/>
                <c:pt idx="0">
                  <c:v>2.2999999999999998</c:v>
                </c:pt>
                <c:pt idx="1">
                  <c:v>1.91</c:v>
                </c:pt>
                <c:pt idx="2">
                  <c:v>1.3259980251093242</c:v>
                </c:pt>
                <c:pt idx="3">
                  <c:v>1.026131458554111</c:v>
                </c:pt>
                <c:pt idx="4">
                  <c:v>1.0754727717607784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'2-③管路更新率'!$A$58:$B$58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'2-③管路更新率'!$C$48:$G$48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'2-③管路更新率'!$C$58:$G$58</c:f>
              <c:numCache>
                <c:formatCode>#,##0.00_);[Red]\(#,##0.00\)</c:formatCode>
                <c:ptCount val="5"/>
                <c:pt idx="0">
                  <c:v>0.67</c:v>
                </c:pt>
                <c:pt idx="1">
                  <c:v>0.66</c:v>
                </c:pt>
                <c:pt idx="2">
                  <c:v>0.99</c:v>
                </c:pt>
                <c:pt idx="3">
                  <c:v>0.71</c:v>
                </c:pt>
                <c:pt idx="4">
                  <c:v>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6935808"/>
        <c:axId val="156485888"/>
      </c:lineChart>
      <c:catAx>
        <c:axId val="156481792"/>
        <c:scaling>
          <c:orientation val="minMax"/>
        </c:scaling>
        <c:delete val="0"/>
        <c:axPos val="b"/>
        <c:majorTickMark val="none"/>
        <c:minorTickMark val="none"/>
        <c:tickLblPos val="nextTo"/>
        <c:crossAx val="156483968"/>
        <c:crosses val="autoZero"/>
        <c:auto val="1"/>
        <c:lblAlgn val="ctr"/>
        <c:lblOffset val="100"/>
        <c:noMultiLvlLbl val="0"/>
      </c:catAx>
      <c:valAx>
        <c:axId val="15648396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9.320166441836672E-2"/>
              <c:y val="4.9551701360269831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6481792"/>
        <c:crosses val="autoZero"/>
        <c:crossBetween val="between"/>
        <c:majorUnit val="150"/>
      </c:valAx>
      <c:valAx>
        <c:axId val="156485888"/>
        <c:scaling>
          <c:orientation val="minMax"/>
          <c:max val="2.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46935808"/>
        <c:crosses val="max"/>
        <c:crossBetween val="between"/>
        <c:majorUnit val="0.70000000000000007"/>
      </c:valAx>
      <c:catAx>
        <c:axId val="146935808"/>
        <c:scaling>
          <c:orientation val="minMax"/>
        </c:scaling>
        <c:delete val="1"/>
        <c:axPos val="b"/>
        <c:majorTickMark val="out"/>
        <c:minorTickMark val="none"/>
        <c:tickLblPos val="nextTo"/>
        <c:crossAx val="15648588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経常収支比率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4205770609318993"/>
          <c:y val="0.13793559436799235"/>
          <c:w val="0.75859354838709681"/>
          <c:h val="0.7199739775224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'1-①経常収支比率'!$A$49:$B$49</c:f>
              <c:strCache>
                <c:ptCount val="1"/>
                <c:pt idx="0">
                  <c:v>経常収益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'1-①経常収支比率'!$C$49:$G$49</c:f>
              <c:numCache>
                <c:formatCode>#,##0_);[Red]\(#,##0\)</c:formatCode>
                <c:ptCount val="5"/>
                <c:pt idx="0">
                  <c:v>864697</c:v>
                </c:pt>
                <c:pt idx="1">
                  <c:v>919806</c:v>
                </c:pt>
                <c:pt idx="2">
                  <c:v>924954</c:v>
                </c:pt>
                <c:pt idx="3">
                  <c:v>1115093</c:v>
                </c:pt>
                <c:pt idx="4">
                  <c:v>1196458</c:v>
                </c:pt>
              </c:numCache>
            </c:numRef>
          </c:val>
        </c:ser>
        <c:ser>
          <c:idx val="1"/>
          <c:order val="1"/>
          <c:tx>
            <c:strRef>
              <c:f>'1-①経常収支比率'!$A$52:$B$52</c:f>
              <c:strCache>
                <c:ptCount val="1"/>
                <c:pt idx="0">
                  <c:v>経常費用</c:v>
                </c:pt>
              </c:strCache>
            </c:strRef>
          </c:tx>
          <c:invertIfNegative val="0"/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'1-①経常収支比率'!$C$52:$G$52</c:f>
              <c:numCache>
                <c:formatCode>#,##0_);[Red]\(#,##0\)</c:formatCode>
                <c:ptCount val="5"/>
                <c:pt idx="0">
                  <c:v>852560</c:v>
                </c:pt>
                <c:pt idx="1">
                  <c:v>903469</c:v>
                </c:pt>
                <c:pt idx="2">
                  <c:v>885896</c:v>
                </c:pt>
                <c:pt idx="3">
                  <c:v>1023891</c:v>
                </c:pt>
                <c:pt idx="4">
                  <c:v>1143001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96608"/>
        <c:axId val="153073152"/>
      </c:barChart>
      <c:lineChart>
        <c:grouping val="standard"/>
        <c:varyColors val="0"/>
        <c:ser>
          <c:idx val="2"/>
          <c:order val="2"/>
          <c:tx>
            <c:strRef>
              <c:f>'1-①経常収支比率'!$A$55:$B$55</c:f>
              <c:strCache>
                <c:ptCount val="1"/>
                <c:pt idx="0">
                  <c:v>経常収支比率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'1-①経常収支比率'!$C$48:$G$48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'1-①経常収支比率'!$C$55:$G$55</c:f>
              <c:numCache>
                <c:formatCode>#,##0.00_);[Red]\(#,##0.00\)</c:formatCode>
                <c:ptCount val="5"/>
                <c:pt idx="0">
                  <c:v>101.42359482030589</c:v>
                </c:pt>
                <c:pt idx="1">
                  <c:v>101.80825241375189</c:v>
                </c:pt>
                <c:pt idx="2">
                  <c:v>104.40886966415923</c:v>
                </c:pt>
                <c:pt idx="3">
                  <c:v>108.9073934627807</c:v>
                </c:pt>
                <c:pt idx="4">
                  <c:v>104.67689879536412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'1-①経常収支比率'!$A$56:$B$56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'1-①経常収支比率'!$C$56:$G$56</c:f>
              <c:numCache>
                <c:formatCode>#,##0.00_);[Red]\(#,##0.00\)</c:formatCode>
                <c:ptCount val="5"/>
                <c:pt idx="0">
                  <c:v>106.55</c:v>
                </c:pt>
                <c:pt idx="1">
                  <c:v>110.01</c:v>
                </c:pt>
                <c:pt idx="2">
                  <c:v>111.21</c:v>
                </c:pt>
                <c:pt idx="3">
                  <c:v>111.71</c:v>
                </c:pt>
                <c:pt idx="4">
                  <c:v>110.68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732224"/>
        <c:axId val="153075072"/>
      </c:lineChart>
      <c:catAx>
        <c:axId val="146996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ysClr val="window" lastClr="FFFFFF"/>
          </a:solidFill>
        </c:spPr>
        <c:crossAx val="153073152"/>
        <c:crosses val="autoZero"/>
        <c:auto val="1"/>
        <c:lblAlgn val="ctr"/>
        <c:lblOffset val="100"/>
        <c:noMultiLvlLbl val="0"/>
      </c:catAx>
      <c:valAx>
        <c:axId val="153073152"/>
        <c:scaling>
          <c:orientation val="minMax"/>
          <c:max val="1500000"/>
          <c:min val="5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149372519"/>
              <c:y val="4.656220321019649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46996608"/>
        <c:crosses val="autoZero"/>
        <c:crossBetween val="between"/>
        <c:majorUnit val="250000"/>
      </c:valAx>
      <c:valAx>
        <c:axId val="153075072"/>
        <c:scaling>
          <c:orientation val="minMax"/>
          <c:max val="120"/>
          <c:min val="1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3732224"/>
        <c:crosses val="max"/>
        <c:crossBetween val="between"/>
        <c:majorUnit val="5"/>
      </c:valAx>
      <c:catAx>
        <c:axId val="153732224"/>
        <c:scaling>
          <c:orientation val="minMax"/>
        </c:scaling>
        <c:delete val="1"/>
        <c:axPos val="b"/>
        <c:majorTickMark val="out"/>
        <c:minorTickMark val="none"/>
        <c:tickLblPos val="nextTo"/>
        <c:crossAx val="1530750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企業債残高対給水収益比率</a:t>
            </a:r>
          </a:p>
        </c:rich>
      </c:tx>
      <c:layout>
        <c:manualLayout>
          <c:xMode val="edge"/>
          <c:yMode val="edge"/>
          <c:x val="0.24263747675980585"/>
          <c:y val="3.196812310176951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5318584229390683"/>
          <c:y val="0.16922010400552132"/>
          <c:w val="0.7070980286738352"/>
          <c:h val="0.6576612628091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'1-④企業債残高対給水収益比率'!$A$49:$B$49</c:f>
              <c:strCache>
                <c:ptCount val="1"/>
                <c:pt idx="0">
                  <c:v>企業債現在高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'1-④企業債残高対給水収益比率'!$C$49:$G$49</c:f>
              <c:numCache>
                <c:formatCode>#,##0_);[Red]\(#,##0\)</c:formatCode>
                <c:ptCount val="5"/>
                <c:pt idx="0">
                  <c:v>6607718</c:v>
                </c:pt>
                <c:pt idx="1">
                  <c:v>6325590</c:v>
                </c:pt>
                <c:pt idx="2">
                  <c:v>6000326</c:v>
                </c:pt>
                <c:pt idx="3">
                  <c:v>5679957</c:v>
                </c:pt>
                <c:pt idx="4">
                  <c:v>6432301</c:v>
                </c:pt>
              </c:numCache>
            </c:numRef>
          </c:val>
        </c:ser>
        <c:ser>
          <c:idx val="1"/>
          <c:order val="1"/>
          <c:tx>
            <c:strRef>
              <c:f>'1-④企業債残高対給水収益比率'!$A$50:$B$50</c:f>
              <c:strCache>
                <c:ptCount val="1"/>
                <c:pt idx="0">
                  <c:v>給水収益</c:v>
                </c:pt>
              </c:strCache>
            </c:strRef>
          </c:tx>
          <c:invertIfNegative val="0"/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'1-④企業債残高対給水収益比率'!$C$50:$G$50</c:f>
              <c:numCache>
                <c:formatCode>#,##0_);[Red]\(#,##0\)</c:formatCode>
                <c:ptCount val="5"/>
                <c:pt idx="0">
                  <c:v>738488</c:v>
                </c:pt>
                <c:pt idx="1">
                  <c:v>718687</c:v>
                </c:pt>
                <c:pt idx="2">
                  <c:v>712605</c:v>
                </c:pt>
                <c:pt idx="3">
                  <c:v>709862</c:v>
                </c:pt>
                <c:pt idx="4">
                  <c:v>792251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29408"/>
        <c:axId val="156531328"/>
      </c:barChart>
      <c:lineChart>
        <c:grouping val="standard"/>
        <c:varyColors val="0"/>
        <c:ser>
          <c:idx val="2"/>
          <c:order val="2"/>
          <c:tx>
            <c:strRef>
              <c:f>'1-④企業債残高対給水収益比率'!$A$51:$B$51</c:f>
              <c:strCache>
                <c:ptCount val="1"/>
                <c:pt idx="0">
                  <c:v>企業債残対収益比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ymbol val="triangle"/>
            <c:size val="7"/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val>
            <c:numRef>
              <c:f>'1-④企業債残高対給水収益比率'!$C$51:$G$51</c:f>
              <c:numCache>
                <c:formatCode>#,##0.00_);[Red]\(#,##0.00\)</c:formatCode>
                <c:ptCount val="5"/>
                <c:pt idx="0">
                  <c:v>894.76308348950829</c:v>
                </c:pt>
                <c:pt idx="1">
                  <c:v>880.15923482684389</c:v>
                </c:pt>
                <c:pt idx="2">
                  <c:v>842.02692936479536</c:v>
                </c:pt>
                <c:pt idx="3">
                  <c:v>800.14946567079232</c:v>
                </c:pt>
                <c:pt idx="4">
                  <c:v>811.90190987452218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'1-④企業債残高対給水収益比率'!$A$52:$B$52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'1-④企業債残高対給水収益比率'!$C$48:$G$48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'1-④企業債残高対給水収益比率'!$C$52:$G$52</c:f>
              <c:numCache>
                <c:formatCode>#,##0.00_);[Red]\(#,##0.00\)</c:formatCode>
                <c:ptCount val="5"/>
                <c:pt idx="0">
                  <c:v>400.38</c:v>
                </c:pt>
                <c:pt idx="1">
                  <c:v>393.27</c:v>
                </c:pt>
                <c:pt idx="2">
                  <c:v>386.97</c:v>
                </c:pt>
                <c:pt idx="3">
                  <c:v>380.58</c:v>
                </c:pt>
                <c:pt idx="4">
                  <c:v>373.69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547328"/>
        <c:axId val="156545792"/>
      </c:lineChart>
      <c:catAx>
        <c:axId val="1565294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6531328"/>
        <c:crosses val="autoZero"/>
        <c:auto val="1"/>
        <c:lblAlgn val="ctr"/>
        <c:lblOffset val="100"/>
        <c:noMultiLvlLbl val="0"/>
      </c:catAx>
      <c:valAx>
        <c:axId val="156531328"/>
        <c:scaling>
          <c:orientation val="minMax"/>
          <c:max val="8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9.4860506797919408E-2"/>
              <c:y val="7.61254657325314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6529408"/>
        <c:crosses val="autoZero"/>
        <c:crossBetween val="between"/>
        <c:majorUnit val="2000000"/>
      </c:valAx>
      <c:valAx>
        <c:axId val="156545792"/>
        <c:scaling>
          <c:orientation val="minMax"/>
          <c:max val="1000"/>
          <c:min val="20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6547328"/>
        <c:crosses val="max"/>
        <c:crossBetween val="between"/>
        <c:majorUnit val="200"/>
        <c:minorUnit val="100"/>
      </c:valAx>
      <c:catAx>
        <c:axId val="156547328"/>
        <c:scaling>
          <c:orientation val="minMax"/>
        </c:scaling>
        <c:delete val="1"/>
        <c:axPos val="b"/>
        <c:majorTickMark val="out"/>
        <c:minorTickMark val="none"/>
        <c:tickLblPos val="nextTo"/>
        <c:crossAx val="1565457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累積欠損金比率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560811827054871"/>
          <c:y val="0.13793559436799235"/>
          <c:w val="0.75096574060524612"/>
          <c:h val="0.723346278188251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'1-②累積欠損比率'!$A$49:$B$49</c:f>
              <c:strCache>
                <c:ptCount val="1"/>
                <c:pt idx="0">
                  <c:v>年度末処理欠損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'1-②累積欠損比率'!$A$50:$B$50</c:f>
              <c:strCache>
                <c:ptCount val="1"/>
                <c:pt idx="0">
                  <c:v>営業収益-受託工収益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'1-②累積欠損比率'!$C$50:$G$50</c:f>
              <c:numCache>
                <c:formatCode>#,##0_);[Red]\(#,##0\)</c:formatCode>
                <c:ptCount val="5"/>
                <c:pt idx="0">
                  <c:v>742337</c:v>
                </c:pt>
                <c:pt idx="1">
                  <c:v>722161</c:v>
                </c:pt>
                <c:pt idx="2">
                  <c:v>716121</c:v>
                </c:pt>
                <c:pt idx="3">
                  <c:v>808892</c:v>
                </c:pt>
                <c:pt idx="4">
                  <c:v>801421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587904"/>
        <c:axId val="156606464"/>
      </c:barChart>
      <c:lineChart>
        <c:grouping val="standard"/>
        <c:varyColors val="0"/>
        <c:ser>
          <c:idx val="2"/>
          <c:order val="2"/>
          <c:tx>
            <c:strRef>
              <c:f>'1-②累積欠損比率'!$A$53:$B$53</c:f>
              <c:strCache>
                <c:ptCount val="1"/>
                <c:pt idx="0">
                  <c:v>累積欠損金比率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'1-②累積欠損比率'!$C$53:$G$53</c:f>
              <c:numCache>
                <c:formatCode>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'1-②累積欠損比率'!$A$54:$B$54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'1-②累積欠損比率'!$C$54:$G$54</c:f>
              <c:numCache>
                <c:formatCode>#,##0.00_);[Red]\(#,##0.00\)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3.56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609920"/>
        <c:axId val="156608384"/>
      </c:lineChart>
      <c:catAx>
        <c:axId val="156587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6606464"/>
        <c:crosses val="autoZero"/>
        <c:auto val="1"/>
        <c:lblAlgn val="ctr"/>
        <c:lblOffset val="100"/>
        <c:noMultiLvlLbl val="0"/>
      </c:catAx>
      <c:valAx>
        <c:axId val="156606464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229959205888442"/>
              <c:y val="4.83042937370046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6587904"/>
        <c:crosses val="autoZero"/>
        <c:crossBetween val="between"/>
        <c:majorUnit val="200000"/>
      </c:valAx>
      <c:valAx>
        <c:axId val="156608384"/>
        <c:scaling>
          <c:orientation val="minMax"/>
          <c:max val="1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56609920"/>
        <c:crosses val="max"/>
        <c:crossBetween val="between"/>
        <c:majorUnit val="2"/>
      </c:valAx>
      <c:catAx>
        <c:axId val="156609920"/>
        <c:scaling>
          <c:orientation val="minMax"/>
        </c:scaling>
        <c:delete val="1"/>
        <c:axPos val="b"/>
        <c:majorTickMark val="out"/>
        <c:minorTickMark val="none"/>
        <c:tickLblPos val="nextTo"/>
        <c:crossAx val="15660838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705157214233641"/>
          <c:y val="0.14590010378061985"/>
          <c:w val="0.70888760834273346"/>
          <c:h val="0.678835915677895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933322</c:v>
                </c:pt>
                <c:pt idx="1">
                  <c:v>809597</c:v>
                </c:pt>
                <c:pt idx="2">
                  <c:v>733949</c:v>
                </c:pt>
                <c:pt idx="3">
                  <c:v>791056</c:v>
                </c:pt>
                <c:pt idx="4">
                  <c:v>794567</c:v>
                </c:pt>
              </c:numCache>
            </c:numRef>
          </c:val>
        </c:ser>
        <c:ser>
          <c:idx val="1"/>
          <c:order val="1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134208</c:v>
                </c:pt>
                <c:pt idx="1">
                  <c:v>620902</c:v>
                </c:pt>
                <c:pt idx="2">
                  <c:v>604423</c:v>
                </c:pt>
                <c:pt idx="3">
                  <c:v>637390</c:v>
                </c:pt>
                <c:pt idx="4">
                  <c:v>652322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69280"/>
        <c:axId val="156771456"/>
      </c:barChart>
      <c:lineChart>
        <c:grouping val="standard"/>
        <c:varyColors val="0"/>
        <c:ser>
          <c:idx val="2"/>
          <c:order val="2"/>
          <c:tx>
            <c:strRef>
              <c:f>'1-③流動比率'!$A$67:$B$67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'1-③流動比率'!$C$67:$G$67</c:f>
              <c:numCache>
                <c:formatCode>#,##0.00_);[Red]\(#,##0.00\)</c:formatCode>
                <c:ptCount val="5"/>
                <c:pt idx="0">
                  <c:v>695.4294825941821</c:v>
                </c:pt>
                <c:pt idx="1">
                  <c:v>130.39046419563795</c:v>
                </c:pt>
                <c:pt idx="2">
                  <c:v>121.4296941049563</c:v>
                </c:pt>
                <c:pt idx="3">
                  <c:v>124.10863050879368</c:v>
                </c:pt>
                <c:pt idx="4">
                  <c:v>121.8059485959388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'1-③流動比率'!$A$68:$B$68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'1-③流動比率'!$C$68:$G$68</c:f>
              <c:numCache>
                <c:formatCode>#,##0.00_);[Red]\(#,##0.00\)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357.34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83360"/>
        <c:axId val="156773376"/>
      </c:lineChart>
      <c:catAx>
        <c:axId val="1567692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</c:spPr>
        <c:crossAx val="156771456"/>
        <c:crosses val="autoZero"/>
        <c:auto val="1"/>
        <c:lblAlgn val="ctr"/>
        <c:lblOffset val="100"/>
        <c:noMultiLvlLbl val="0"/>
      </c:catAx>
      <c:valAx>
        <c:axId val="156771456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06714902920202"/>
              <c:y val="4.955170136026983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6769280"/>
        <c:crosses val="autoZero"/>
        <c:crossBetween val="between"/>
        <c:majorUnit val="200000"/>
      </c:valAx>
      <c:valAx>
        <c:axId val="156773376"/>
        <c:scaling>
          <c:orientation val="minMax"/>
          <c:max val="1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6783360"/>
        <c:crosses val="max"/>
        <c:crossBetween val="between"/>
        <c:majorUnit val="200"/>
      </c:valAx>
      <c:catAx>
        <c:axId val="156783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677337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有形固定資産減価償却率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6042491039426524"/>
          <c:y val="0.1375876042908224"/>
          <c:w val="0.75176559139784949"/>
          <c:h val="0.6803149251754734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'2-①有形固定資産減価償却率'!$A$49:$B$49</c:f>
              <c:strCache>
                <c:ptCount val="1"/>
                <c:pt idx="0">
                  <c:v>減価償却累計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'2-①有形固定資産減価償却率'!$C$49:$G$49</c:f>
              <c:numCache>
                <c:formatCode>#,##0_);[Red]\(#,##0\)</c:formatCode>
                <c:ptCount val="5"/>
                <c:pt idx="0">
                  <c:v>5312297</c:v>
                </c:pt>
                <c:pt idx="1">
                  <c:v>6360675</c:v>
                </c:pt>
                <c:pt idx="2">
                  <c:v>6677082</c:v>
                </c:pt>
                <c:pt idx="3">
                  <c:v>7037440</c:v>
                </c:pt>
                <c:pt idx="4">
                  <c:v>7472075</c:v>
                </c:pt>
              </c:numCache>
            </c:numRef>
          </c:val>
        </c:ser>
        <c:ser>
          <c:idx val="1"/>
          <c:order val="1"/>
          <c:tx>
            <c:strRef>
              <c:f>'2-①有形固定資産減価償却率'!$A$50:$B$50</c:f>
              <c:strCache>
                <c:ptCount val="1"/>
                <c:pt idx="0">
                  <c:v>償却資産</c:v>
                </c:pt>
              </c:strCache>
            </c:strRef>
          </c:tx>
          <c:invertIfNegative val="0"/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'2-①有形固定資産減価償却率'!$C$50:$G$50</c:f>
              <c:numCache>
                <c:formatCode>#,##0_);[Red]\(#,##0\)</c:formatCode>
                <c:ptCount val="5"/>
                <c:pt idx="0">
                  <c:v>13430814</c:v>
                </c:pt>
                <c:pt idx="1">
                  <c:v>13654591</c:v>
                </c:pt>
                <c:pt idx="2">
                  <c:v>13858626</c:v>
                </c:pt>
                <c:pt idx="3">
                  <c:v>15013545</c:v>
                </c:pt>
                <c:pt idx="4">
                  <c:v>17134066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705536"/>
        <c:axId val="156707456"/>
      </c:barChart>
      <c:lineChart>
        <c:grouping val="standard"/>
        <c:varyColors val="0"/>
        <c:ser>
          <c:idx val="2"/>
          <c:order val="2"/>
          <c:tx>
            <c:strRef>
              <c:f>'2-①有形固定資産減価償却率'!$A$51:$B$51</c:f>
              <c:strCache>
                <c:ptCount val="1"/>
                <c:pt idx="0">
                  <c:v>有形資産減価償却率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'2-①有形固定資産減価償却率'!$C$51:$G$51</c:f>
              <c:numCache>
                <c:formatCode>#,##0.00_);[Red]\(#,##0.00\)</c:formatCode>
                <c:ptCount val="5"/>
                <c:pt idx="0">
                  <c:v>39.553053150762118</c:v>
                </c:pt>
                <c:pt idx="1">
                  <c:v>46.582684168277176</c:v>
                </c:pt>
                <c:pt idx="2">
                  <c:v>48.179971088042926</c:v>
                </c:pt>
                <c:pt idx="3">
                  <c:v>46.8739394992988</c:v>
                </c:pt>
                <c:pt idx="4">
                  <c:v>43.609467828593637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'2-①有形固定資産減価償却率'!$A$52:$B$52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'2-①有形固定資産減価償却率'!$C$48:$G$48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'2-①有形固定資産減価償却率'!$C$52:$G$52</c:f>
              <c:numCache>
                <c:formatCode>#,##0.00_);[Red]\(#,##0.00\)</c:formatCode>
                <c:ptCount val="5"/>
                <c:pt idx="0">
                  <c:v>39.06</c:v>
                </c:pt>
                <c:pt idx="1">
                  <c:v>46.66</c:v>
                </c:pt>
                <c:pt idx="2">
                  <c:v>47.46</c:v>
                </c:pt>
                <c:pt idx="3">
                  <c:v>48.49</c:v>
                </c:pt>
                <c:pt idx="4">
                  <c:v>47.28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719360"/>
        <c:axId val="156717824"/>
      </c:lineChart>
      <c:catAx>
        <c:axId val="15670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6707456"/>
        <c:crosses val="autoZero"/>
        <c:auto val="1"/>
        <c:lblAlgn val="ctr"/>
        <c:lblOffset val="100"/>
        <c:noMultiLvlLbl val="0"/>
      </c:catAx>
      <c:valAx>
        <c:axId val="156707456"/>
        <c:scaling>
          <c:orientation val="minMax"/>
          <c:max val="20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266216910046876"/>
              <c:y val="3.518593772844361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6705536"/>
        <c:crosses val="autoZero"/>
        <c:crossBetween val="between"/>
        <c:majorUnit val="5000000"/>
      </c:valAx>
      <c:valAx>
        <c:axId val="156717824"/>
        <c:scaling>
          <c:orientation val="minMax"/>
          <c:max val="5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6719360"/>
        <c:crosses val="max"/>
        <c:crossBetween val="between"/>
        <c:majorUnit val="5"/>
      </c:valAx>
      <c:catAx>
        <c:axId val="156719360"/>
        <c:scaling>
          <c:orientation val="minMax"/>
        </c:scaling>
        <c:delete val="1"/>
        <c:axPos val="b"/>
        <c:majorTickMark val="out"/>
        <c:minorTickMark val="none"/>
        <c:tickLblPos val="nextTo"/>
        <c:crossAx val="15671782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管路経年化率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1986666666666666"/>
          <c:y val="0.1375876042908224"/>
          <c:w val="0.79232383512544802"/>
          <c:h val="0.687042510925705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'2-②管路経年化率'!$A$49:$B$49</c:f>
              <c:strCache>
                <c:ptCount val="1"/>
                <c:pt idx="0">
                  <c:v>耐用年数経過延長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'2-②管路経年化率'!$C$49:$G$49</c:f>
              <c:numCache>
                <c:formatCode>#,##0.00_);[Red]\(#,##0.00\)</c:formatCode>
                <c:ptCount val="5"/>
                <c:pt idx="0">
                  <c:v>64.349999999999994</c:v>
                </c:pt>
                <c:pt idx="1">
                  <c:v>66.209999999999994</c:v>
                </c:pt>
                <c:pt idx="2">
                  <c:v>80.23</c:v>
                </c:pt>
                <c:pt idx="3">
                  <c:v>84.11</c:v>
                </c:pt>
                <c:pt idx="4">
                  <c:v>100.51</c:v>
                </c:pt>
              </c:numCache>
            </c:numRef>
          </c:val>
        </c:ser>
        <c:ser>
          <c:idx val="1"/>
          <c:order val="1"/>
          <c:tx>
            <c:strRef>
              <c:f>'2-②管路経年化率'!$A$53:$B$53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'2-②管路経年化率'!$C$53:$G$53</c:f>
              <c:numCache>
                <c:formatCode>#,##0.00_);[Red]\(#,##0.00\)</c:formatCode>
                <c:ptCount val="5"/>
                <c:pt idx="0">
                  <c:v>352.39</c:v>
                </c:pt>
                <c:pt idx="1">
                  <c:v>353.33000000000004</c:v>
                </c:pt>
                <c:pt idx="2">
                  <c:v>354.02000000000004</c:v>
                </c:pt>
                <c:pt idx="3">
                  <c:v>386.89</c:v>
                </c:pt>
                <c:pt idx="4">
                  <c:v>527.21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6837760"/>
        <c:axId val="156848128"/>
      </c:barChart>
      <c:lineChart>
        <c:grouping val="standard"/>
        <c:varyColors val="0"/>
        <c:ser>
          <c:idx val="2"/>
          <c:order val="2"/>
          <c:tx>
            <c:strRef>
              <c:f>'2-②管路経年化率'!$A$57:$B$57</c:f>
              <c:strCache>
                <c:ptCount val="1"/>
                <c:pt idx="0">
                  <c:v>管路経年化率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'2-②管路経年化率'!$C$57:$G$57</c:f>
              <c:numCache>
                <c:formatCode>#,##0.00_);[Red]\(#,##0.00\)</c:formatCode>
                <c:ptCount val="5"/>
                <c:pt idx="0">
                  <c:v>18.261017622520502</c:v>
                </c:pt>
                <c:pt idx="1">
                  <c:v>18.738856026943644</c:v>
                </c:pt>
                <c:pt idx="2">
                  <c:v>22.662561437206936</c:v>
                </c:pt>
                <c:pt idx="3">
                  <c:v>21.740029465739617</c:v>
                </c:pt>
                <c:pt idx="4">
                  <c:v>19.064509398531897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'2-②管路経年化率'!$A$58:$B$58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'2-②管路経年化率'!$C$48:$G$48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'2-②管路経年化率'!$C$58:$G$58</c:f>
              <c:numCache>
                <c:formatCode>#,##0.00_);[Red]\(#,##0.00\)</c:formatCode>
                <c:ptCount val="5"/>
                <c:pt idx="0">
                  <c:v>8.8699999999999992</c:v>
                </c:pt>
                <c:pt idx="1">
                  <c:v>9.85</c:v>
                </c:pt>
                <c:pt idx="2">
                  <c:v>9.7129999999999992</c:v>
                </c:pt>
                <c:pt idx="3">
                  <c:v>12.79</c:v>
                </c:pt>
                <c:pt idx="4">
                  <c:v>12.19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6851584"/>
        <c:axId val="156850048"/>
      </c:lineChart>
      <c:catAx>
        <c:axId val="15683776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6848128"/>
        <c:crosses val="autoZero"/>
        <c:auto val="1"/>
        <c:lblAlgn val="ctr"/>
        <c:lblOffset val="100"/>
        <c:noMultiLvlLbl val="0"/>
      </c:catAx>
      <c:valAx>
        <c:axId val="156848128"/>
        <c:scaling>
          <c:orientation val="minMax"/>
          <c:max val="6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8.1575174784567869E-2"/>
              <c:y val="4.2614070193735795E-2"/>
            </c:manualLayout>
          </c:layout>
          <c:overlay val="0"/>
        </c:title>
        <c:numFmt formatCode="#,##0.00_);[Red]\(#,##0.00\)" sourceLinked="1"/>
        <c:majorTickMark val="none"/>
        <c:minorTickMark val="none"/>
        <c:tickLblPos val="nextTo"/>
        <c:crossAx val="156837760"/>
        <c:crosses val="autoZero"/>
        <c:crossBetween val="between"/>
        <c:majorUnit val="150"/>
      </c:valAx>
      <c:valAx>
        <c:axId val="156850048"/>
        <c:scaling>
          <c:orientation val="minMax"/>
          <c:max val="28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6851584"/>
        <c:crosses val="max"/>
        <c:crossBetween val="between"/>
        <c:majorUnit val="7"/>
      </c:valAx>
      <c:catAx>
        <c:axId val="156851584"/>
        <c:scaling>
          <c:orientation val="minMax"/>
        </c:scaling>
        <c:delete val="1"/>
        <c:axPos val="b"/>
        <c:majorTickMark val="out"/>
        <c:minorTickMark val="none"/>
        <c:tickLblPos val="nextTo"/>
        <c:crossAx val="1568500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営業収益－受託工事収益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'1-②累積欠損比率'!$A$50:$B$50</c:f>
              <c:strCache>
                <c:ptCount val="1"/>
                <c:pt idx="0">
                  <c:v>営業収益-受託工収益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'1-②累積欠損比率'!$C$50:$G$50</c:f>
              <c:numCache>
                <c:formatCode>#,##0_);[Red]\(#,##0\)</c:formatCode>
                <c:ptCount val="5"/>
                <c:pt idx="0">
                  <c:v>742337</c:v>
                </c:pt>
                <c:pt idx="1">
                  <c:v>722161</c:v>
                </c:pt>
                <c:pt idx="2">
                  <c:v>716121</c:v>
                </c:pt>
                <c:pt idx="3">
                  <c:v>808892</c:v>
                </c:pt>
                <c:pt idx="4">
                  <c:v>801421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65568"/>
        <c:axId val="150767104"/>
      </c:barChart>
      <c:catAx>
        <c:axId val="150765568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767104"/>
        <c:crosses val="autoZero"/>
        <c:auto val="1"/>
        <c:lblAlgn val="ctr"/>
        <c:lblOffset val="100"/>
        <c:noMultiLvlLbl val="0"/>
      </c:catAx>
      <c:valAx>
        <c:axId val="150767104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6358435806570007"/>
              <c:y val="3.997639639307381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0765568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累積欠損金比率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'1-②累積欠損比率'!$A$49:$B$49</c:f>
              <c:strCache>
                <c:ptCount val="1"/>
                <c:pt idx="0">
                  <c:v>年度末処理欠損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'1-②累積欠損比率'!$A$50:$B$50</c:f>
              <c:strCache>
                <c:ptCount val="1"/>
                <c:pt idx="0">
                  <c:v>営業収益-受託工収益</c:v>
                </c:pt>
              </c:strCache>
            </c:strRef>
          </c:tx>
          <c:invertIfNegative val="0"/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'1-②累積欠損比率'!$C$50:$G$50</c:f>
              <c:numCache>
                <c:formatCode>#,##0_);[Red]\(#,##0\)</c:formatCode>
                <c:ptCount val="5"/>
                <c:pt idx="0">
                  <c:v>742337</c:v>
                </c:pt>
                <c:pt idx="1">
                  <c:v>722161</c:v>
                </c:pt>
                <c:pt idx="2">
                  <c:v>716121</c:v>
                </c:pt>
                <c:pt idx="3">
                  <c:v>808892</c:v>
                </c:pt>
                <c:pt idx="4">
                  <c:v>801421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790912"/>
        <c:axId val="150792832"/>
      </c:barChart>
      <c:lineChart>
        <c:grouping val="standard"/>
        <c:varyColors val="0"/>
        <c:ser>
          <c:idx val="2"/>
          <c:order val="2"/>
          <c:tx>
            <c:strRef>
              <c:f>'1-②累積欠損比率'!$A$53:$B$53</c:f>
              <c:strCache>
                <c:ptCount val="1"/>
                <c:pt idx="0">
                  <c:v>累積欠損金比率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'1-②累積欠損比率'!$C$53:$G$53</c:f>
              <c:numCache>
                <c:formatCode>0.00_ 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'1-②累積欠損比率'!$A$54:$B$54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'1-②累積欠損比率'!$C$48:$G$48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'1-②累積欠損比率'!$C$54:$G$54</c:f>
              <c:numCache>
                <c:formatCode>#,##0.00_);[Red]\(#,##0.00\)</c:formatCode>
                <c:ptCount val="5"/>
                <c:pt idx="0">
                  <c:v>9.56</c:v>
                </c:pt>
                <c:pt idx="1">
                  <c:v>2.8</c:v>
                </c:pt>
                <c:pt idx="2">
                  <c:v>1.93</c:v>
                </c:pt>
                <c:pt idx="3">
                  <c:v>1.72</c:v>
                </c:pt>
                <c:pt idx="4">
                  <c:v>3.56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878464"/>
        <c:axId val="150876928"/>
      </c:lineChart>
      <c:catAx>
        <c:axId val="1507909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0792832"/>
        <c:crosses val="autoZero"/>
        <c:auto val="1"/>
        <c:lblAlgn val="ctr"/>
        <c:lblOffset val="100"/>
        <c:noMultiLvlLbl val="0"/>
      </c:catAx>
      <c:valAx>
        <c:axId val="150792832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656488361490025"/>
              <c:y val="2.921824427119024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0790912"/>
        <c:crosses val="autoZero"/>
        <c:crossBetween val="between"/>
        <c:majorUnit val="200000"/>
      </c:valAx>
      <c:valAx>
        <c:axId val="150876928"/>
        <c:scaling>
          <c:orientation val="minMax"/>
          <c:max val="1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150878464"/>
        <c:crosses val="max"/>
        <c:crossBetween val="between"/>
        <c:majorUnit val="2"/>
      </c:valAx>
      <c:catAx>
        <c:axId val="1508784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087692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流動資産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933322</c:v>
                </c:pt>
                <c:pt idx="1">
                  <c:v>809597</c:v>
                </c:pt>
                <c:pt idx="2">
                  <c:v>733949</c:v>
                </c:pt>
                <c:pt idx="3">
                  <c:v>791056</c:v>
                </c:pt>
                <c:pt idx="4">
                  <c:v>794567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0921600"/>
        <c:axId val="150923136"/>
      </c:barChart>
      <c:catAx>
        <c:axId val="150921600"/>
        <c:scaling>
          <c:orientation val="minMax"/>
        </c:scaling>
        <c:delete val="0"/>
        <c:axPos val="b"/>
        <c:majorTickMark val="none"/>
        <c:minorTickMark val="none"/>
        <c:tickLblPos val="nextTo"/>
        <c:crossAx val="150923136"/>
        <c:crosses val="autoZero"/>
        <c:auto val="1"/>
        <c:lblAlgn val="ctr"/>
        <c:lblOffset val="100"/>
        <c:noMultiLvlLbl val="0"/>
      </c:catAx>
      <c:valAx>
        <c:axId val="150923136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47765941022079"/>
              <c:y val="5.081033727551467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0921600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流動負債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134208</c:v>
                </c:pt>
                <c:pt idx="1">
                  <c:v>620902</c:v>
                </c:pt>
                <c:pt idx="2">
                  <c:v>604423</c:v>
                </c:pt>
                <c:pt idx="3">
                  <c:v>637390</c:v>
                </c:pt>
                <c:pt idx="4">
                  <c:v>652322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1985536"/>
        <c:axId val="152016000"/>
      </c:barChart>
      <c:catAx>
        <c:axId val="151985536"/>
        <c:scaling>
          <c:orientation val="minMax"/>
        </c:scaling>
        <c:delete val="0"/>
        <c:axPos val="b"/>
        <c:majorTickMark val="none"/>
        <c:minorTickMark val="none"/>
        <c:tickLblPos val="nextTo"/>
        <c:crossAx val="152016000"/>
        <c:crosses val="autoZero"/>
        <c:auto val="1"/>
        <c:lblAlgn val="ctr"/>
        <c:lblOffset val="100"/>
        <c:noMultiLvlLbl val="0"/>
      </c:catAx>
      <c:valAx>
        <c:axId val="152016000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771530029334568"/>
              <c:y val="4.70321537676642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1985536"/>
        <c:crosses val="autoZero"/>
        <c:crossBetween val="between"/>
        <c:majorUnit val="2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流動比率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'1-③流動比率'!$A$49:$B$49</c:f>
              <c:strCache>
                <c:ptCount val="1"/>
                <c:pt idx="0">
                  <c:v>流動資産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'1-③流動比率'!$C$49:$G$49</c:f>
              <c:numCache>
                <c:formatCode>#,##0_);[Red]\(#,##0\)</c:formatCode>
                <c:ptCount val="5"/>
                <c:pt idx="0">
                  <c:v>933322</c:v>
                </c:pt>
                <c:pt idx="1">
                  <c:v>809597</c:v>
                </c:pt>
                <c:pt idx="2">
                  <c:v>733949</c:v>
                </c:pt>
                <c:pt idx="3">
                  <c:v>791056</c:v>
                </c:pt>
                <c:pt idx="4">
                  <c:v>794567</c:v>
                </c:pt>
              </c:numCache>
            </c:numRef>
          </c:val>
        </c:ser>
        <c:ser>
          <c:idx val="1"/>
          <c:order val="1"/>
          <c:tx>
            <c:strRef>
              <c:f>'1-③流動比率'!$A$56:$B$56</c:f>
              <c:strCache>
                <c:ptCount val="1"/>
                <c:pt idx="0">
                  <c:v>流動負債</c:v>
                </c:pt>
              </c:strCache>
            </c:strRef>
          </c:tx>
          <c:invertIfNegative val="0"/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'1-③流動比率'!$C$56:$G$56</c:f>
              <c:numCache>
                <c:formatCode>#,##0_);[Red]\(#,##0\)</c:formatCode>
                <c:ptCount val="5"/>
                <c:pt idx="0">
                  <c:v>134208</c:v>
                </c:pt>
                <c:pt idx="1">
                  <c:v>620902</c:v>
                </c:pt>
                <c:pt idx="2">
                  <c:v>604423</c:v>
                </c:pt>
                <c:pt idx="3">
                  <c:v>637390</c:v>
                </c:pt>
                <c:pt idx="4">
                  <c:v>652322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2381312"/>
        <c:axId val="152387584"/>
      </c:barChart>
      <c:lineChart>
        <c:grouping val="standard"/>
        <c:varyColors val="0"/>
        <c:ser>
          <c:idx val="2"/>
          <c:order val="2"/>
          <c:tx>
            <c:strRef>
              <c:f>'1-③流動比率'!$A$67:$B$67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'1-③流動比率'!$C$48:$G$48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'1-③流動比率'!$C$67:$G$67</c:f>
              <c:numCache>
                <c:formatCode>#,##0.00_);[Red]\(#,##0.00\)</c:formatCode>
                <c:ptCount val="5"/>
                <c:pt idx="0">
                  <c:v>695.4294825941821</c:v>
                </c:pt>
                <c:pt idx="1">
                  <c:v>130.39046419563795</c:v>
                </c:pt>
                <c:pt idx="2">
                  <c:v>121.4296941049563</c:v>
                </c:pt>
                <c:pt idx="3">
                  <c:v>124.10863050879368</c:v>
                </c:pt>
                <c:pt idx="4">
                  <c:v>121.8059485959388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'1-③流動比率'!$A$68:$B$68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val>
            <c:numRef>
              <c:f>'1-③流動比率'!$C$68:$G$68</c:f>
              <c:numCache>
                <c:formatCode>#,##0.00_);[Red]\(#,##0.00\)</c:formatCode>
                <c:ptCount val="5"/>
                <c:pt idx="0">
                  <c:v>963.24</c:v>
                </c:pt>
                <c:pt idx="1">
                  <c:v>381.53</c:v>
                </c:pt>
                <c:pt idx="2">
                  <c:v>391.54</c:v>
                </c:pt>
                <c:pt idx="3">
                  <c:v>384.34</c:v>
                </c:pt>
                <c:pt idx="4">
                  <c:v>357.34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392064"/>
        <c:axId val="152389504"/>
      </c:lineChart>
      <c:catAx>
        <c:axId val="15238131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52387584"/>
        <c:crosses val="autoZero"/>
        <c:auto val="1"/>
        <c:lblAlgn val="ctr"/>
        <c:lblOffset val="100"/>
        <c:noMultiLvlLbl val="0"/>
      </c:catAx>
      <c:valAx>
        <c:axId val="152387584"/>
        <c:scaling>
          <c:orientation val="minMax"/>
          <c:max val="10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232760650144764"/>
              <c:y val="3.639383892802873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2381312"/>
        <c:crosses val="autoZero"/>
        <c:crossBetween val="between"/>
        <c:majorUnit val="200000"/>
      </c:valAx>
      <c:valAx>
        <c:axId val="152389504"/>
        <c:scaling>
          <c:orientation val="minMax"/>
          <c:max val="1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52392064"/>
        <c:crosses val="max"/>
        <c:crossBetween val="between"/>
        <c:majorUnit val="200"/>
      </c:valAx>
      <c:catAx>
        <c:axId val="152392064"/>
        <c:scaling>
          <c:orientation val="minMax"/>
        </c:scaling>
        <c:delete val="1"/>
        <c:axPos val="b"/>
        <c:majorTickMark val="out"/>
        <c:minorTickMark val="none"/>
        <c:tickLblPos val="nextTo"/>
        <c:crossAx val="15238950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9.xml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3.xml"/><Relationship Id="rId3" Type="http://schemas.openxmlformats.org/officeDocument/2006/relationships/chart" Target="../charts/chart38.xml"/><Relationship Id="rId7" Type="http://schemas.openxmlformats.org/officeDocument/2006/relationships/chart" Target="../charts/chart42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6" Type="http://schemas.openxmlformats.org/officeDocument/2006/relationships/chart" Target="../charts/chart41.xml"/><Relationship Id="rId11" Type="http://schemas.openxmlformats.org/officeDocument/2006/relationships/chart" Target="../charts/chart46.xml"/><Relationship Id="rId5" Type="http://schemas.openxmlformats.org/officeDocument/2006/relationships/chart" Target="../charts/chart40.xml"/><Relationship Id="rId10" Type="http://schemas.openxmlformats.org/officeDocument/2006/relationships/chart" Target="../charts/chart45.xml"/><Relationship Id="rId4" Type="http://schemas.openxmlformats.org/officeDocument/2006/relationships/chart" Target="../charts/chart39.xml"/><Relationship Id="rId9" Type="http://schemas.openxmlformats.org/officeDocument/2006/relationships/chart" Target="../charts/chart4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486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47625</xdr:rowOff>
    </xdr:from>
    <xdr:to>
      <xdr:col>11</xdr:col>
      <xdr:colOff>619125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626620</xdr:colOff>
      <xdr:row>37</xdr:row>
      <xdr:rowOff>142875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0.85615</cdr:x>
      <cdr:y>0.03961</cdr:y>
    </cdr:from>
    <cdr:to>
      <cdr:x>0.98984</cdr:x>
      <cdr:y>0.10346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6939755" y="161131"/>
          <a:ext cx="1083661" cy="25975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（千円</a:t>
          </a:r>
          <a:r>
            <a:rPr lang="en-US" altLang="ja-JP" sz="900" b="1">
              <a:solidFill>
                <a:sysClr val="windowText" lastClr="000000"/>
              </a:solidFill>
            </a:rPr>
            <a:t>/</a:t>
          </a:r>
          <a:r>
            <a:rPr lang="ja-JP" altLang="en-US" sz="900" b="1">
              <a:solidFill>
                <a:sysClr val="windowText" lastClr="000000"/>
              </a:solidFill>
            </a:rPr>
            <a:t>㎥）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0.90125</cdr:x>
      <cdr:y>0.02062</cdr:y>
    </cdr:from>
    <cdr:to>
      <cdr:x>0.98809</cdr:x>
      <cdr:y>0.07068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12085" y="119408"/>
          <a:ext cx="704557" cy="2899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552450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010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66675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76199</xdr:colOff>
      <xdr:row>7</xdr:row>
      <xdr:rowOff>47625</xdr:rowOff>
    </xdr:from>
    <xdr:to>
      <xdr:col>24</xdr:col>
      <xdr:colOff>619124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0.8957</cdr:x>
      <cdr:y>0.02452</cdr:y>
    </cdr:from>
    <cdr:to>
      <cdr:x>0.98254</cdr:x>
      <cdr:y>0.07061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43268" y="142242"/>
          <a:ext cx="702251" cy="26733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628650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581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47625</xdr:rowOff>
    </xdr:from>
    <xdr:to>
      <xdr:col>11</xdr:col>
      <xdr:colOff>628649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619124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0.9015</cdr:x>
      <cdr:y>0.02873</cdr:y>
    </cdr:from>
    <cdr:to>
      <cdr:x>0.98833</cdr:x>
      <cdr:y>0.07072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8759" y="166390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914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638175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47625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628649</xdr:colOff>
      <xdr:row>37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0.90756</cdr:x>
      <cdr:y>0.02029</cdr:y>
    </cdr:from>
    <cdr:to>
      <cdr:x>0.99429</cdr:x>
      <cdr:y>0.06228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56475" y="117475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514350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391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57151</xdr:colOff>
      <xdr:row>23</xdr:row>
      <xdr:rowOff>57150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0.91337</cdr:x>
      <cdr:y>0.02354</cdr:y>
    </cdr:from>
    <cdr:to>
      <cdr:x>1</cdr:x>
      <cdr:y>0.06546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2303" y="136525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0.89071</cdr:x>
      <cdr:y>0.02887</cdr:y>
    </cdr:from>
    <cdr:to>
      <cdr:x>0.97755</cdr:x>
      <cdr:y>0.07225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18111" y="167465"/>
          <a:ext cx="703729" cy="25163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57150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57149</xdr:colOff>
      <xdr:row>7</xdr:row>
      <xdr:rowOff>47625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0.91113</cdr:x>
      <cdr:y>0.02518</cdr:y>
    </cdr:from>
    <cdr:to>
      <cdr:x>0.99766</cdr:x>
      <cdr:y>0.0671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02779" y="146050"/>
          <a:ext cx="702997" cy="24318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000625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638175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23</xdr:row>
      <xdr:rowOff>66675</xdr:rowOff>
    </xdr:from>
    <xdr:to>
      <xdr:col>11</xdr:col>
      <xdr:colOff>619125</xdr:colOff>
      <xdr:row>44</xdr:row>
      <xdr:rowOff>104775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628649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0.91226</cdr:x>
      <cdr:y>0.02846</cdr:y>
    </cdr:from>
    <cdr:to>
      <cdr:x>0.99899</cdr:x>
      <cdr:y>0.06568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94575" y="165100"/>
          <a:ext cx="702997" cy="2159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43404</xdr:colOff>
      <xdr:row>25</xdr:row>
      <xdr:rowOff>42597</xdr:rowOff>
    </xdr:from>
    <xdr:to>
      <xdr:col>7</xdr:col>
      <xdr:colOff>631031</xdr:colOff>
      <xdr:row>46</xdr:row>
      <xdr:rowOff>119063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71438</xdr:colOff>
      <xdr:row>25</xdr:row>
      <xdr:rowOff>50801</xdr:rowOff>
    </xdr:from>
    <xdr:to>
      <xdr:col>31</xdr:col>
      <xdr:colOff>637442</xdr:colOff>
      <xdr:row>46</xdr:row>
      <xdr:rowOff>119062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59530</xdr:colOff>
      <xdr:row>25</xdr:row>
      <xdr:rowOff>46198</xdr:rowOff>
    </xdr:from>
    <xdr:to>
      <xdr:col>23</xdr:col>
      <xdr:colOff>631030</xdr:colOff>
      <xdr:row>46</xdr:row>
      <xdr:rowOff>102531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35719</xdr:colOff>
      <xdr:row>25</xdr:row>
      <xdr:rowOff>43961</xdr:rowOff>
    </xdr:from>
    <xdr:to>
      <xdr:col>15</xdr:col>
      <xdr:colOff>630115</xdr:colOff>
      <xdr:row>46</xdr:row>
      <xdr:rowOff>119062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20</xdr:col>
      <xdr:colOff>59530</xdr:colOff>
      <xdr:row>47</xdr:row>
      <xdr:rowOff>59533</xdr:rowOff>
    </xdr:from>
    <xdr:to>
      <xdr:col>27</xdr:col>
      <xdr:colOff>637442</xdr:colOff>
      <xdr:row>68</xdr:row>
      <xdr:rowOff>124558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51288</xdr:colOff>
      <xdr:row>3</xdr:row>
      <xdr:rowOff>36635</xdr:rowOff>
    </xdr:from>
    <xdr:to>
      <xdr:col>7</xdr:col>
      <xdr:colOff>644770</xdr:colOff>
      <xdr:row>24</xdr:row>
      <xdr:rowOff>119062</xdr:rowOff>
    </xdr:to>
    <xdr:graphicFrame macro="">
      <xdr:nvGraphicFramePr>
        <xdr:cNvPr id="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</xdr:col>
      <xdr:colOff>58616</xdr:colOff>
      <xdr:row>3</xdr:row>
      <xdr:rowOff>43962</xdr:rowOff>
    </xdr:from>
    <xdr:to>
      <xdr:col>31</xdr:col>
      <xdr:colOff>642077</xdr:colOff>
      <xdr:row>24</xdr:row>
      <xdr:rowOff>119488</xdr:rowOff>
    </xdr:to>
    <xdr:graphicFrame macro="">
      <xdr:nvGraphicFramePr>
        <xdr:cNvPr id="13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29307</xdr:colOff>
      <xdr:row>3</xdr:row>
      <xdr:rowOff>36635</xdr:rowOff>
    </xdr:from>
    <xdr:to>
      <xdr:col>15</xdr:col>
      <xdr:colOff>644768</xdr:colOff>
      <xdr:row>24</xdr:row>
      <xdr:rowOff>124558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16</xdr:col>
      <xdr:colOff>43962</xdr:colOff>
      <xdr:row>3</xdr:row>
      <xdr:rowOff>43962</xdr:rowOff>
    </xdr:from>
    <xdr:to>
      <xdr:col>23</xdr:col>
      <xdr:colOff>637442</xdr:colOff>
      <xdr:row>24</xdr:row>
      <xdr:rowOff>107156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47626</xdr:colOff>
      <xdr:row>47</xdr:row>
      <xdr:rowOff>34807</xdr:rowOff>
    </xdr:from>
    <xdr:to>
      <xdr:col>11</xdr:col>
      <xdr:colOff>625536</xdr:colOff>
      <xdr:row>68</xdr:row>
      <xdr:rowOff>119068</xdr:rowOff>
    </xdr:to>
    <xdr:graphicFrame macro="">
      <xdr:nvGraphicFramePr>
        <xdr:cNvPr id="17" name="グラフ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12</xdr:col>
      <xdr:colOff>58616</xdr:colOff>
      <xdr:row>47</xdr:row>
      <xdr:rowOff>47627</xdr:rowOff>
    </xdr:from>
    <xdr:to>
      <xdr:col>19</xdr:col>
      <xdr:colOff>631031</xdr:colOff>
      <xdr:row>68</xdr:row>
      <xdr:rowOff>124558</xdr:rowOff>
    </xdr:to>
    <xdr:graphicFrame macro="">
      <xdr:nvGraphicFramePr>
        <xdr:cNvPr id="21" name="グラフ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0.85485</cdr:x>
      <cdr:y>0.04025</cdr:y>
    </cdr:from>
    <cdr:to>
      <cdr:x>0.97636</cdr:x>
      <cdr:y>0.09873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34627" y="143160"/>
          <a:ext cx="658774" cy="208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0.84984</cdr:x>
      <cdr:y>0.04062</cdr:y>
    </cdr:from>
    <cdr:to>
      <cdr:x>0.97135</cdr:x>
      <cdr:y>0.0991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73542" y="144476"/>
          <a:ext cx="653921" cy="208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0.04396</cdr:y>
    </cdr:from>
    <cdr:to>
      <cdr:x>0.95707</cdr:x>
      <cdr:y>0.10244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03200" y="156365"/>
          <a:ext cx="654871" cy="20800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0.85341</cdr:x>
      <cdr:y>0.03877</cdr:y>
    </cdr:from>
    <cdr:to>
      <cdr:x>0.97492</cdr:x>
      <cdr:y>0.09724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13046" y="137879"/>
          <a:ext cx="656815" cy="20796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9.xml><?xml version="1.0" encoding="utf-8"?>
<c:userShapes xmlns:c="http://schemas.openxmlformats.org/drawingml/2006/chart">
  <cdr:relSizeAnchor xmlns:cdr="http://schemas.openxmlformats.org/drawingml/2006/chartDrawing">
    <cdr:from>
      <cdr:x>0.85054</cdr:x>
      <cdr:y>0.04866</cdr:y>
    </cdr:from>
    <cdr:to>
      <cdr:x>0.94984</cdr:x>
      <cdr:y>0.1054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77298" y="172080"/>
          <a:ext cx="534395" cy="2006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010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57150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0.83687</cdr:x>
      <cdr:y>0.03902</cdr:y>
    </cdr:from>
    <cdr:to>
      <cdr:x>0.94466</cdr:x>
      <cdr:y>0.11447</cdr:y>
    </cdr:to>
    <cdr:sp macro="" textlink="">
      <cdr:nvSpPr>
        <cdr:cNvPr id="3" name="正方形/長方形 1"/>
        <cdr:cNvSpPr/>
      </cdr:nvSpPr>
      <cdr:spPr>
        <a:xfrm xmlns:a="http://schemas.openxmlformats.org/drawingml/2006/main">
          <a:off x="4067175" y="142874"/>
          <a:ext cx="523875" cy="27622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0.82099</cdr:x>
      <cdr:y>0.06315</cdr:y>
    </cdr:from>
    <cdr:to>
      <cdr:x>0.92342</cdr:x>
      <cdr:y>0.13079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17534" y="224280"/>
          <a:ext cx="551151" cy="24023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0.83099</cdr:x>
      <cdr:y>0.03929</cdr:y>
    </cdr:from>
    <cdr:to>
      <cdr:x>0.95231</cdr:x>
      <cdr:y>0.08907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38599" y="142874"/>
          <a:ext cx="589628" cy="18097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33.xml><?xml version="1.0" encoding="utf-8"?>
<c:userShapes xmlns:c="http://schemas.openxmlformats.org/drawingml/2006/chart">
  <cdr:relSizeAnchor xmlns:cdr="http://schemas.openxmlformats.org/drawingml/2006/chartDrawing">
    <cdr:from>
      <cdr:x>0.84275</cdr:x>
      <cdr:y>0.04423</cdr:y>
    </cdr:from>
    <cdr:to>
      <cdr:x>0.95287</cdr:x>
      <cdr:y>0.09535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95750" y="161926"/>
          <a:ext cx="535198" cy="18717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0.87885</cdr:x>
      <cdr:y>0.03132</cdr:y>
    </cdr:from>
    <cdr:to>
      <cdr:x>0.97815</cdr:x>
      <cdr:y>0.08806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719155" y="110763"/>
          <a:ext cx="533213" cy="2006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35.xml><?xml version="1.0" encoding="utf-8"?>
<c:userShapes xmlns:c="http://schemas.openxmlformats.org/drawingml/2006/chart">
  <cdr:relSizeAnchor xmlns:cdr="http://schemas.openxmlformats.org/drawingml/2006/chartDrawing">
    <cdr:from>
      <cdr:x>0.8494</cdr:x>
      <cdr:y>0.04249</cdr:y>
    </cdr:from>
    <cdr:to>
      <cdr:x>0.9487</cdr:x>
      <cdr:y>0.09923</cdr:y>
    </cdr:to>
    <cdr:sp macro="" textlink="">
      <cdr:nvSpPr>
        <cdr:cNvPr id="3" name="正方形/長方形 2"/>
        <cdr:cNvSpPr/>
      </cdr:nvSpPr>
      <cdr:spPr>
        <a:xfrm xmlns:a="http://schemas.openxmlformats.org/drawingml/2006/main">
          <a:off x="4571143" y="150251"/>
          <a:ext cx="534395" cy="20064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0.88856</cdr:x>
      <cdr:y>0.0196</cdr:y>
    </cdr:from>
    <cdr:to>
      <cdr:x>0.9754</cdr:x>
      <cdr:y>0.06967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10905" y="113667"/>
          <a:ext cx="704732" cy="2904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638175</xdr:colOff>
      <xdr:row>22</xdr:row>
      <xdr:rowOff>95251</xdr:rowOff>
    </xdr:to>
    <xdr:cxnSp macro="">
      <xdr:nvCxnSpPr>
        <xdr:cNvPr id="2" name="直線コネクタ 1"/>
        <xdr:cNvCxnSpPr/>
      </xdr:nvCxnSpPr>
      <xdr:spPr>
        <a:xfrm flipV="1">
          <a:off x="114300" y="4238625"/>
          <a:ext cx="8067675" cy="1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47625</xdr:rowOff>
    </xdr:from>
    <xdr:to>
      <xdr:col>11</xdr:col>
      <xdr:colOff>619126</xdr:colOff>
      <xdr:row>44</xdr:row>
      <xdr:rowOff>114300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66676</xdr:rowOff>
    </xdr:from>
    <xdr:to>
      <xdr:col>24</xdr:col>
      <xdr:colOff>626620</xdr:colOff>
      <xdr:row>37</xdr:row>
      <xdr:rowOff>142876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76199</xdr:colOff>
      <xdr:row>45</xdr:row>
      <xdr:rowOff>114298</xdr:rowOff>
    </xdr:from>
    <xdr:to>
      <xdr:col>23</xdr:col>
      <xdr:colOff>173182</xdr:colOff>
      <xdr:row>80</xdr:row>
      <xdr:rowOff>95250</xdr:rowOff>
    </xdr:to>
    <xdr:graphicFrame macro="">
      <xdr:nvGraphicFramePr>
        <xdr:cNvPr id="7" name="グラフ 6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76201</xdr:colOff>
      <xdr:row>80</xdr:row>
      <xdr:rowOff>123825</xdr:rowOff>
    </xdr:from>
    <xdr:to>
      <xdr:col>23</xdr:col>
      <xdr:colOff>181819</xdr:colOff>
      <xdr:row>114</xdr:row>
      <xdr:rowOff>142875</xdr:rowOff>
    </xdr:to>
    <xdr:graphicFrame macro="">
      <xdr:nvGraphicFramePr>
        <xdr:cNvPr id="9" name="グラフ 8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0.88129</cdr:x>
      <cdr:y>0.02062</cdr:y>
    </cdr:from>
    <cdr:to>
      <cdr:x>0.96813</cdr:x>
      <cdr:y>0.07068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150160" y="119408"/>
          <a:ext cx="704557" cy="28990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628650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</xdr:colOff>
      <xdr:row>23</xdr:row>
      <xdr:rowOff>57150</xdr:rowOff>
    </xdr:from>
    <xdr:to>
      <xdr:col>11</xdr:col>
      <xdr:colOff>628649</xdr:colOff>
      <xdr:row>44</xdr:row>
      <xdr:rowOff>104775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47625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0.89117</cdr:x>
      <cdr:y>0.02171</cdr:y>
    </cdr:from>
    <cdr:to>
      <cdr:x>0.97801</cdr:x>
      <cdr:y>0.07178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32134" y="125954"/>
          <a:ext cx="704733" cy="290443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571500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005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64889</xdr:rowOff>
    </xdr:from>
    <xdr:to>
      <xdr:col>11</xdr:col>
      <xdr:colOff>619125</xdr:colOff>
      <xdr:row>21</xdr:row>
      <xdr:rowOff>132695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47625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57150</xdr:rowOff>
    </xdr:from>
    <xdr:to>
      <xdr:col>24</xdr:col>
      <xdr:colOff>636145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3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4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8"/>
  <sheetViews>
    <sheetView topLeftCell="B1" zoomScale="130" zoomScaleNormal="130" zoomScaleSheetLayoutView="100" workbookViewId="0">
      <selection activeCell="I26" sqref="I26:M26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15" width="10.625" customWidth="1"/>
  </cols>
  <sheetData>
    <row r="1" spans="2:15" ht="22.5" customHeight="1" thickBot="1">
      <c r="B1" s="1" t="s">
        <v>11</v>
      </c>
      <c r="C1" s="1"/>
      <c r="D1" s="1"/>
      <c r="E1" s="1"/>
      <c r="F1" s="4" t="s">
        <v>65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45" t="s">
        <v>5</v>
      </c>
      <c r="G3" s="146"/>
      <c r="H3" s="81"/>
      <c r="I3" s="146" t="s">
        <v>14</v>
      </c>
      <c r="J3" s="146"/>
      <c r="K3" s="146"/>
      <c r="L3" s="146"/>
      <c r="M3" s="146"/>
      <c r="N3" s="146"/>
      <c r="O3" s="147"/>
    </row>
    <row r="4" spans="2:15" ht="3.75" customHeight="1" thickTop="1">
      <c r="B4" s="10"/>
      <c r="C4" s="82"/>
      <c r="D4" s="148" t="s">
        <v>66</v>
      </c>
      <c r="E4" s="150" t="s">
        <v>67</v>
      </c>
      <c r="F4" s="152" t="s">
        <v>6</v>
      </c>
      <c r="G4" s="153"/>
      <c r="H4" s="83"/>
      <c r="I4" s="67"/>
      <c r="J4" s="67"/>
      <c r="K4" s="67"/>
      <c r="L4" s="67"/>
      <c r="M4" s="67"/>
      <c r="N4" s="5"/>
      <c r="O4" s="11"/>
    </row>
    <row r="5" spans="2:15" ht="15" customHeight="1">
      <c r="B5" s="12" t="s">
        <v>68</v>
      </c>
      <c r="C5" s="69" t="s">
        <v>12</v>
      </c>
      <c r="D5" s="149"/>
      <c r="E5" s="151"/>
      <c r="F5" s="154"/>
      <c r="G5" s="155"/>
      <c r="H5" s="83"/>
      <c r="I5" s="5"/>
      <c r="J5" s="158" t="s">
        <v>69</v>
      </c>
      <c r="K5" s="158"/>
      <c r="L5" s="158"/>
      <c r="M5" s="144" t="s">
        <v>70</v>
      </c>
      <c r="N5" s="143">
        <v>100</v>
      </c>
      <c r="O5" s="11"/>
    </row>
    <row r="6" spans="2:15" ht="15" customHeight="1">
      <c r="B6" s="12"/>
      <c r="C6" s="69"/>
      <c r="D6" s="149"/>
      <c r="E6" s="151"/>
      <c r="F6" s="154"/>
      <c r="G6" s="155"/>
      <c r="H6" s="83"/>
      <c r="I6" s="5"/>
      <c r="J6" s="144" t="s">
        <v>71</v>
      </c>
      <c r="K6" s="144"/>
      <c r="L6" s="144"/>
      <c r="M6" s="144"/>
      <c r="N6" s="143"/>
      <c r="O6" s="11"/>
    </row>
    <row r="7" spans="2:15" ht="3.75" customHeight="1">
      <c r="B7" s="12"/>
      <c r="C7" s="69"/>
      <c r="D7" s="149"/>
      <c r="E7" s="151"/>
      <c r="F7" s="156"/>
      <c r="G7" s="157"/>
      <c r="H7" s="83"/>
      <c r="I7" s="67"/>
      <c r="J7" s="67"/>
      <c r="K7" s="67"/>
      <c r="L7" s="67"/>
      <c r="M7" s="67"/>
      <c r="N7" s="78"/>
      <c r="O7" s="11"/>
    </row>
    <row r="8" spans="2:15" ht="3.75" customHeight="1">
      <c r="B8" s="12"/>
      <c r="C8" s="69"/>
      <c r="D8" s="159" t="s">
        <v>72</v>
      </c>
      <c r="E8" s="161" t="s">
        <v>1</v>
      </c>
      <c r="F8" s="163" t="s">
        <v>7</v>
      </c>
      <c r="G8" s="164"/>
      <c r="H8" s="79"/>
      <c r="I8" s="88"/>
      <c r="J8" s="88"/>
      <c r="K8" s="88"/>
      <c r="L8" s="88"/>
      <c r="M8" s="88"/>
      <c r="N8" s="89"/>
      <c r="O8" s="90"/>
    </row>
    <row r="9" spans="2:15" ht="15" customHeight="1">
      <c r="B9" s="10"/>
      <c r="C9" s="69"/>
      <c r="D9" s="149"/>
      <c r="E9" s="151"/>
      <c r="F9" s="165"/>
      <c r="G9" s="166"/>
      <c r="H9" s="71"/>
      <c r="I9" s="76"/>
      <c r="J9" s="158" t="s">
        <v>73</v>
      </c>
      <c r="K9" s="158"/>
      <c r="L9" s="158"/>
      <c r="M9" s="144" t="s">
        <v>70</v>
      </c>
      <c r="N9" s="143">
        <v>100</v>
      </c>
      <c r="O9" s="91"/>
    </row>
    <row r="10" spans="2:15" ht="15" customHeight="1">
      <c r="B10" s="10"/>
      <c r="C10" s="69"/>
      <c r="D10" s="149"/>
      <c r="E10" s="151"/>
      <c r="F10" s="165"/>
      <c r="G10" s="166"/>
      <c r="H10" s="71"/>
      <c r="I10" s="76"/>
      <c r="J10" s="144" t="s">
        <v>74</v>
      </c>
      <c r="K10" s="144"/>
      <c r="L10" s="144"/>
      <c r="M10" s="144"/>
      <c r="N10" s="143"/>
      <c r="O10" s="91"/>
    </row>
    <row r="11" spans="2:15" ht="3.75" customHeight="1">
      <c r="B11" s="10"/>
      <c r="C11" s="69"/>
      <c r="D11" s="160"/>
      <c r="E11" s="162"/>
      <c r="F11" s="165"/>
      <c r="G11" s="166"/>
      <c r="H11" s="71"/>
      <c r="I11" s="92"/>
      <c r="J11" s="92"/>
      <c r="K11" s="92"/>
      <c r="L11" s="92"/>
      <c r="M11" s="92"/>
      <c r="N11" s="60"/>
      <c r="O11" s="93"/>
    </row>
    <row r="12" spans="2:15" ht="3.75" customHeight="1">
      <c r="B12" s="10"/>
      <c r="C12" s="69"/>
      <c r="D12" s="149" t="s">
        <v>75</v>
      </c>
      <c r="E12" s="151" t="s">
        <v>2</v>
      </c>
      <c r="F12" s="163" t="s">
        <v>8</v>
      </c>
      <c r="G12" s="164"/>
      <c r="H12" s="79"/>
      <c r="I12" s="88"/>
      <c r="J12" s="88"/>
      <c r="K12" s="88"/>
      <c r="L12" s="88"/>
      <c r="M12" s="88"/>
      <c r="N12" s="89"/>
      <c r="O12" s="90"/>
    </row>
    <row r="13" spans="2:15" ht="15" customHeight="1">
      <c r="B13" s="10"/>
      <c r="C13" s="69"/>
      <c r="D13" s="149"/>
      <c r="E13" s="151"/>
      <c r="F13" s="165"/>
      <c r="G13" s="166"/>
      <c r="H13" s="71"/>
      <c r="I13" s="76"/>
      <c r="J13" s="158" t="s">
        <v>76</v>
      </c>
      <c r="K13" s="158"/>
      <c r="L13" s="158"/>
      <c r="M13" s="144" t="s">
        <v>70</v>
      </c>
      <c r="N13" s="143">
        <v>100</v>
      </c>
      <c r="O13" s="91"/>
    </row>
    <row r="14" spans="2:15" ht="15" customHeight="1">
      <c r="B14" s="10"/>
      <c r="C14" s="69"/>
      <c r="D14" s="149"/>
      <c r="E14" s="151"/>
      <c r="F14" s="165"/>
      <c r="G14" s="166"/>
      <c r="H14" s="71"/>
      <c r="I14" s="76"/>
      <c r="J14" s="144" t="s">
        <v>77</v>
      </c>
      <c r="K14" s="144"/>
      <c r="L14" s="144"/>
      <c r="M14" s="144"/>
      <c r="N14" s="143"/>
      <c r="O14" s="91"/>
    </row>
    <row r="15" spans="2:15" ht="3.75" customHeight="1">
      <c r="B15" s="10"/>
      <c r="C15" s="69"/>
      <c r="D15" s="149"/>
      <c r="E15" s="151"/>
      <c r="F15" s="167"/>
      <c r="G15" s="168"/>
      <c r="H15" s="72"/>
      <c r="I15" s="92"/>
      <c r="J15" s="92"/>
      <c r="K15" s="92"/>
      <c r="L15" s="92"/>
      <c r="M15" s="92"/>
      <c r="N15" s="92"/>
      <c r="O15" s="93"/>
    </row>
    <row r="16" spans="2:15" ht="3.75" customHeight="1">
      <c r="B16" s="10"/>
      <c r="C16" s="69"/>
      <c r="D16" s="171" t="s">
        <v>78</v>
      </c>
      <c r="E16" s="161" t="s">
        <v>30</v>
      </c>
      <c r="F16" s="174" t="s">
        <v>31</v>
      </c>
      <c r="G16" s="175"/>
      <c r="H16" s="74"/>
      <c r="I16" s="67"/>
      <c r="J16" s="67"/>
      <c r="K16" s="67"/>
      <c r="L16" s="67"/>
      <c r="M16" s="67"/>
      <c r="N16" s="5"/>
      <c r="O16" s="11"/>
    </row>
    <row r="17" spans="2:15" ht="15" customHeight="1">
      <c r="B17" s="10"/>
      <c r="C17" s="69"/>
      <c r="D17" s="172"/>
      <c r="E17" s="151"/>
      <c r="F17" s="174"/>
      <c r="G17" s="175"/>
      <c r="H17" s="74"/>
      <c r="I17" s="76"/>
      <c r="J17" s="158" t="s">
        <v>79</v>
      </c>
      <c r="K17" s="158"/>
      <c r="L17" s="158"/>
      <c r="M17" s="144" t="s">
        <v>70</v>
      </c>
      <c r="N17" s="143">
        <v>100</v>
      </c>
      <c r="O17" s="169"/>
    </row>
    <row r="18" spans="2:15" ht="15" customHeight="1">
      <c r="B18" s="10"/>
      <c r="C18" s="69"/>
      <c r="D18" s="172"/>
      <c r="E18" s="151"/>
      <c r="F18" s="174"/>
      <c r="G18" s="175"/>
      <c r="H18" s="74"/>
      <c r="I18" s="76"/>
      <c r="J18" s="170" t="s">
        <v>32</v>
      </c>
      <c r="K18" s="170"/>
      <c r="L18" s="170"/>
      <c r="M18" s="144"/>
      <c r="N18" s="143"/>
      <c r="O18" s="169"/>
    </row>
    <row r="19" spans="2:15" ht="3.75" customHeight="1">
      <c r="B19" s="10"/>
      <c r="C19" s="69"/>
      <c r="D19" s="173"/>
      <c r="E19" s="162"/>
      <c r="F19" s="176"/>
      <c r="G19" s="177"/>
      <c r="H19" s="75"/>
      <c r="I19" s="17"/>
      <c r="J19" s="17"/>
      <c r="K19" s="17"/>
      <c r="L19" s="17"/>
      <c r="M19" s="17"/>
      <c r="N19" s="17"/>
      <c r="O19" s="58"/>
    </row>
    <row r="20" spans="2:15" ht="3.75" customHeight="1">
      <c r="B20" s="10"/>
      <c r="C20" s="69"/>
      <c r="D20" s="149" t="s">
        <v>80</v>
      </c>
      <c r="E20" s="161" t="s">
        <v>33</v>
      </c>
      <c r="F20" s="165" t="s">
        <v>34</v>
      </c>
      <c r="G20" s="166"/>
      <c r="H20" s="71"/>
      <c r="I20" s="67"/>
      <c r="J20" s="67"/>
      <c r="K20" s="67"/>
      <c r="L20" s="67"/>
      <c r="M20" s="67"/>
      <c r="N20" s="67"/>
      <c r="O20" s="66"/>
    </row>
    <row r="21" spans="2:15" ht="15" customHeight="1">
      <c r="B21" s="10"/>
      <c r="C21" s="69"/>
      <c r="D21" s="149"/>
      <c r="E21" s="151"/>
      <c r="F21" s="165"/>
      <c r="G21" s="166"/>
      <c r="H21" s="71"/>
      <c r="I21" s="5"/>
      <c r="J21" s="158" t="s">
        <v>35</v>
      </c>
      <c r="K21" s="158"/>
      <c r="L21" s="158"/>
      <c r="M21" s="144" t="s">
        <v>70</v>
      </c>
      <c r="N21" s="143">
        <v>100</v>
      </c>
      <c r="O21" s="66"/>
    </row>
    <row r="22" spans="2:15" ht="15" customHeight="1">
      <c r="B22" s="10"/>
      <c r="C22" s="69"/>
      <c r="D22" s="149"/>
      <c r="E22" s="151"/>
      <c r="F22" s="165"/>
      <c r="G22" s="166"/>
      <c r="H22" s="71"/>
      <c r="I22" s="5"/>
      <c r="J22" s="144" t="s">
        <v>36</v>
      </c>
      <c r="K22" s="144"/>
      <c r="L22" s="144"/>
      <c r="M22" s="144"/>
      <c r="N22" s="143"/>
      <c r="O22" s="66"/>
    </row>
    <row r="23" spans="2:15" ht="3.75" customHeight="1">
      <c r="B23" s="10"/>
      <c r="C23" s="69"/>
      <c r="D23" s="149"/>
      <c r="E23" s="151"/>
      <c r="F23" s="165"/>
      <c r="G23" s="166"/>
      <c r="H23" s="71"/>
      <c r="I23" s="59"/>
      <c r="J23" s="17"/>
      <c r="K23" s="17"/>
      <c r="L23" s="17"/>
      <c r="M23" s="17"/>
      <c r="N23" s="60"/>
      <c r="O23" s="58"/>
    </row>
    <row r="24" spans="2:15" ht="3.75" customHeight="1">
      <c r="B24" s="10"/>
      <c r="C24" s="69"/>
      <c r="D24" s="159" t="s">
        <v>81</v>
      </c>
      <c r="E24" s="161" t="s">
        <v>36</v>
      </c>
      <c r="F24" s="163" t="s">
        <v>37</v>
      </c>
      <c r="G24" s="164"/>
      <c r="H24" s="79"/>
      <c r="I24" s="5"/>
      <c r="J24" s="67"/>
      <c r="K24" s="67"/>
      <c r="L24" s="67"/>
      <c r="M24" s="67"/>
      <c r="N24" s="78"/>
      <c r="O24" s="66"/>
    </row>
    <row r="25" spans="2:15" ht="15" customHeight="1">
      <c r="B25" s="10"/>
      <c r="C25" s="69"/>
      <c r="D25" s="149"/>
      <c r="E25" s="151"/>
      <c r="F25" s="165"/>
      <c r="G25" s="166"/>
      <c r="H25" s="71"/>
      <c r="I25" s="178" t="s">
        <v>82</v>
      </c>
      <c r="J25" s="179"/>
      <c r="K25" s="179"/>
      <c r="L25" s="179"/>
      <c r="M25" s="179"/>
      <c r="N25" s="144" t="s">
        <v>70</v>
      </c>
      <c r="O25" s="169">
        <v>100</v>
      </c>
    </row>
    <row r="26" spans="2:15" ht="15" customHeight="1">
      <c r="B26" s="10"/>
      <c r="C26" s="69"/>
      <c r="D26" s="149"/>
      <c r="E26" s="151"/>
      <c r="F26" s="165"/>
      <c r="G26" s="166"/>
      <c r="H26" s="71"/>
      <c r="I26" s="144" t="s">
        <v>38</v>
      </c>
      <c r="J26" s="144"/>
      <c r="K26" s="144"/>
      <c r="L26" s="144"/>
      <c r="M26" s="144"/>
      <c r="N26" s="144"/>
      <c r="O26" s="169"/>
    </row>
    <row r="27" spans="2:15" ht="3.75" customHeight="1">
      <c r="B27" s="10"/>
      <c r="C27" s="69"/>
      <c r="D27" s="160"/>
      <c r="E27" s="162"/>
      <c r="F27" s="167"/>
      <c r="G27" s="168"/>
      <c r="H27" s="72"/>
      <c r="I27" s="59"/>
      <c r="J27" s="17"/>
      <c r="K27" s="17"/>
      <c r="L27" s="17"/>
      <c r="M27" s="17"/>
      <c r="N27" s="60"/>
      <c r="O27" s="58"/>
    </row>
    <row r="28" spans="2:15" ht="3.75" customHeight="1">
      <c r="B28" s="10"/>
      <c r="C28" s="69"/>
      <c r="D28" s="159" t="s">
        <v>83</v>
      </c>
      <c r="E28" s="161" t="s">
        <v>3</v>
      </c>
      <c r="F28" s="163" t="s">
        <v>39</v>
      </c>
      <c r="G28" s="164"/>
      <c r="H28" s="71"/>
      <c r="I28" s="5"/>
      <c r="J28" s="67"/>
      <c r="K28" s="67"/>
      <c r="L28" s="67"/>
      <c r="M28" s="67"/>
      <c r="N28" s="78"/>
      <c r="O28" s="66"/>
    </row>
    <row r="29" spans="2:15" ht="15" customHeight="1">
      <c r="B29" s="10"/>
      <c r="C29" s="69"/>
      <c r="D29" s="149"/>
      <c r="E29" s="151"/>
      <c r="F29" s="165"/>
      <c r="G29" s="166"/>
      <c r="H29" s="71"/>
      <c r="I29" s="5"/>
      <c r="J29" s="158" t="s">
        <v>40</v>
      </c>
      <c r="K29" s="158"/>
      <c r="L29" s="158"/>
      <c r="M29" s="144" t="s">
        <v>70</v>
      </c>
      <c r="N29" s="143">
        <v>100</v>
      </c>
      <c r="O29" s="66"/>
    </row>
    <row r="30" spans="2:15" ht="15" customHeight="1">
      <c r="B30" s="10"/>
      <c r="C30" s="69"/>
      <c r="D30" s="149"/>
      <c r="E30" s="151"/>
      <c r="F30" s="165"/>
      <c r="G30" s="166"/>
      <c r="H30" s="71"/>
      <c r="I30" s="5"/>
      <c r="J30" s="144" t="s">
        <v>41</v>
      </c>
      <c r="K30" s="144"/>
      <c r="L30" s="144"/>
      <c r="M30" s="144"/>
      <c r="N30" s="143"/>
      <c r="O30" s="66"/>
    </row>
    <row r="31" spans="2:15" ht="3.75" customHeight="1">
      <c r="B31" s="10"/>
      <c r="C31" s="69"/>
      <c r="D31" s="160"/>
      <c r="E31" s="162"/>
      <c r="F31" s="167"/>
      <c r="G31" s="168"/>
      <c r="H31" s="72"/>
      <c r="I31" s="59"/>
      <c r="J31" s="17"/>
      <c r="K31" s="17"/>
      <c r="L31" s="17"/>
      <c r="M31" s="17"/>
      <c r="N31" s="60"/>
      <c r="O31" s="58"/>
    </row>
    <row r="32" spans="2:15" ht="3.75" customHeight="1">
      <c r="B32" s="10"/>
      <c r="C32" s="69"/>
      <c r="D32" s="149" t="s">
        <v>84</v>
      </c>
      <c r="E32" s="151" t="s">
        <v>42</v>
      </c>
      <c r="F32" s="165" t="s">
        <v>43</v>
      </c>
      <c r="G32" s="166"/>
      <c r="H32" s="71"/>
      <c r="I32" s="5"/>
      <c r="J32" s="67"/>
      <c r="K32" s="67"/>
      <c r="L32" s="67"/>
      <c r="M32" s="67"/>
      <c r="N32" s="78"/>
      <c r="O32" s="66"/>
    </row>
    <row r="33" spans="2:15" ht="15" customHeight="1">
      <c r="B33" s="10"/>
      <c r="C33" s="69"/>
      <c r="D33" s="149"/>
      <c r="E33" s="151"/>
      <c r="F33" s="165"/>
      <c r="G33" s="166"/>
      <c r="H33" s="71"/>
      <c r="I33" s="5"/>
      <c r="J33" s="144" t="s">
        <v>38</v>
      </c>
      <c r="K33" s="144"/>
      <c r="L33" s="144"/>
      <c r="M33" s="144" t="s">
        <v>70</v>
      </c>
      <c r="N33" s="143">
        <v>100</v>
      </c>
      <c r="O33" s="66"/>
    </row>
    <row r="34" spans="2:15" ht="15" customHeight="1">
      <c r="B34" s="10"/>
      <c r="C34" s="69"/>
      <c r="D34" s="149"/>
      <c r="E34" s="151"/>
      <c r="F34" s="165"/>
      <c r="G34" s="166"/>
      <c r="H34" s="71"/>
      <c r="I34" s="5"/>
      <c r="J34" s="170" t="s">
        <v>44</v>
      </c>
      <c r="K34" s="170"/>
      <c r="L34" s="170"/>
      <c r="M34" s="144"/>
      <c r="N34" s="143"/>
      <c r="O34" s="66"/>
    </row>
    <row r="35" spans="2:15" ht="3.75" customHeight="1">
      <c r="B35" s="13"/>
      <c r="C35" s="69"/>
      <c r="D35" s="180"/>
      <c r="E35" s="181"/>
      <c r="F35" s="182"/>
      <c r="G35" s="183"/>
      <c r="H35" s="80"/>
      <c r="I35" s="77"/>
      <c r="J35" s="77"/>
      <c r="K35" s="77"/>
      <c r="L35" s="77"/>
      <c r="M35" s="77"/>
      <c r="N35" s="7"/>
      <c r="O35" s="61"/>
    </row>
    <row r="36" spans="2:15" ht="3.75" customHeight="1">
      <c r="B36" s="10"/>
      <c r="C36" s="68"/>
      <c r="D36" s="184" t="s">
        <v>66</v>
      </c>
      <c r="E36" s="185" t="s">
        <v>4</v>
      </c>
      <c r="F36" s="186" t="s">
        <v>9</v>
      </c>
      <c r="G36" s="187"/>
      <c r="H36" s="70"/>
      <c r="I36" s="94"/>
      <c r="J36" s="94"/>
      <c r="K36" s="94"/>
      <c r="L36" s="94"/>
      <c r="M36" s="94"/>
      <c r="N36" s="94"/>
      <c r="O36" s="95"/>
    </row>
    <row r="37" spans="2:15" ht="15" customHeight="1">
      <c r="B37" s="12" t="s">
        <v>85</v>
      </c>
      <c r="C37" s="69" t="s">
        <v>13</v>
      </c>
      <c r="D37" s="149"/>
      <c r="E37" s="151"/>
      <c r="F37" s="165"/>
      <c r="G37" s="166"/>
      <c r="H37" s="71"/>
      <c r="I37" s="158" t="s">
        <v>86</v>
      </c>
      <c r="J37" s="158"/>
      <c r="K37" s="158"/>
      <c r="L37" s="158"/>
      <c r="M37" s="158"/>
      <c r="N37" s="144" t="s">
        <v>70</v>
      </c>
      <c r="O37" s="169">
        <v>100</v>
      </c>
    </row>
    <row r="38" spans="2:15" ht="15" customHeight="1">
      <c r="B38" s="12"/>
      <c r="C38" s="69"/>
      <c r="D38" s="149"/>
      <c r="E38" s="151"/>
      <c r="F38" s="165"/>
      <c r="G38" s="166"/>
      <c r="H38" s="71"/>
      <c r="I38" s="144" t="s">
        <v>87</v>
      </c>
      <c r="J38" s="144"/>
      <c r="K38" s="144"/>
      <c r="L38" s="144"/>
      <c r="M38" s="144"/>
      <c r="N38" s="144"/>
      <c r="O38" s="169"/>
    </row>
    <row r="39" spans="2:15" ht="3.75" customHeight="1">
      <c r="B39" s="12"/>
      <c r="C39" s="69"/>
      <c r="D39" s="160"/>
      <c r="E39" s="162"/>
      <c r="F39" s="167"/>
      <c r="G39" s="168"/>
      <c r="H39" s="72"/>
      <c r="I39" s="92"/>
      <c r="J39" s="92"/>
      <c r="K39" s="92"/>
      <c r="L39" s="92"/>
      <c r="M39" s="92"/>
      <c r="N39" s="92"/>
      <c r="O39" s="58"/>
    </row>
    <row r="40" spans="2:15" ht="3.75" customHeight="1">
      <c r="B40" s="12"/>
      <c r="C40" s="69"/>
      <c r="D40" s="159" t="s">
        <v>72</v>
      </c>
      <c r="E40" s="161" t="s">
        <v>45</v>
      </c>
      <c r="F40" s="188" t="s">
        <v>46</v>
      </c>
      <c r="G40" s="189"/>
      <c r="H40" s="73"/>
      <c r="I40" s="88"/>
      <c r="J40" s="88"/>
      <c r="K40" s="88"/>
      <c r="L40" s="88"/>
      <c r="M40" s="88"/>
      <c r="N40" s="88"/>
      <c r="O40" s="96"/>
    </row>
    <row r="41" spans="2:15" ht="15" customHeight="1">
      <c r="B41" s="10"/>
      <c r="C41" s="69"/>
      <c r="D41" s="149"/>
      <c r="E41" s="151"/>
      <c r="F41" s="174"/>
      <c r="G41" s="175"/>
      <c r="H41" s="74"/>
      <c r="I41" s="144" t="s">
        <v>88</v>
      </c>
      <c r="J41" s="144"/>
      <c r="K41" s="144"/>
      <c r="L41" s="144"/>
      <c r="M41" s="144"/>
      <c r="N41" s="144" t="s">
        <v>70</v>
      </c>
      <c r="O41" s="169">
        <v>100</v>
      </c>
    </row>
    <row r="42" spans="2:15" ht="15" customHeight="1">
      <c r="B42" s="10"/>
      <c r="C42" s="69"/>
      <c r="D42" s="149"/>
      <c r="E42" s="151"/>
      <c r="F42" s="174"/>
      <c r="G42" s="175"/>
      <c r="H42" s="74"/>
      <c r="I42" s="170" t="s">
        <v>50</v>
      </c>
      <c r="J42" s="170"/>
      <c r="K42" s="170"/>
      <c r="L42" s="170"/>
      <c r="M42" s="170"/>
      <c r="N42" s="144"/>
      <c r="O42" s="169"/>
    </row>
    <row r="43" spans="2:15" ht="3.75" customHeight="1">
      <c r="B43" s="10"/>
      <c r="C43" s="69"/>
      <c r="D43" s="160"/>
      <c r="E43" s="162"/>
      <c r="F43" s="176"/>
      <c r="G43" s="177"/>
      <c r="H43" s="75"/>
      <c r="I43" s="92"/>
      <c r="J43" s="92"/>
      <c r="K43" s="92"/>
      <c r="L43" s="92"/>
      <c r="M43" s="92"/>
      <c r="N43" s="92"/>
      <c r="O43" s="58"/>
    </row>
    <row r="44" spans="2:15" ht="3.75" customHeight="1">
      <c r="B44" s="10"/>
      <c r="C44" s="6"/>
      <c r="D44" s="149" t="s">
        <v>75</v>
      </c>
      <c r="E44" s="191" t="s">
        <v>47</v>
      </c>
      <c r="F44" s="165" t="s">
        <v>48</v>
      </c>
      <c r="G44" s="166"/>
      <c r="H44" s="71"/>
      <c r="I44" s="5"/>
      <c r="J44" s="5"/>
      <c r="K44" s="5"/>
      <c r="L44" s="5"/>
      <c r="M44" s="5"/>
      <c r="N44" s="5"/>
      <c r="O44" s="66"/>
    </row>
    <row r="45" spans="2:15" ht="15" customHeight="1">
      <c r="B45" s="10"/>
      <c r="C45" s="6"/>
      <c r="D45" s="149"/>
      <c r="E45" s="191"/>
      <c r="F45" s="165"/>
      <c r="G45" s="166"/>
      <c r="H45" s="71"/>
      <c r="I45" s="158" t="s">
        <v>49</v>
      </c>
      <c r="J45" s="158"/>
      <c r="K45" s="158"/>
      <c r="L45" s="158"/>
      <c r="M45" s="158"/>
      <c r="N45" s="144" t="s">
        <v>70</v>
      </c>
      <c r="O45" s="169">
        <v>100</v>
      </c>
    </row>
    <row r="46" spans="2:15" ht="13.5" customHeight="1">
      <c r="B46" s="10"/>
      <c r="C46" s="5"/>
      <c r="D46" s="149"/>
      <c r="E46" s="191"/>
      <c r="F46" s="165"/>
      <c r="G46" s="166"/>
      <c r="H46" s="71"/>
      <c r="I46" s="144" t="s">
        <v>50</v>
      </c>
      <c r="J46" s="144"/>
      <c r="K46" s="144"/>
      <c r="L46" s="144"/>
      <c r="M46" s="144"/>
      <c r="N46" s="144"/>
      <c r="O46" s="169"/>
    </row>
    <row r="47" spans="2:15" ht="3.75" customHeight="1" thickBot="1">
      <c r="B47" s="14"/>
      <c r="C47" s="15"/>
      <c r="D47" s="190"/>
      <c r="E47" s="192"/>
      <c r="F47" s="193"/>
      <c r="G47" s="194"/>
      <c r="H47" s="62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80">
    <mergeCell ref="O45:O46"/>
    <mergeCell ref="I46:M46"/>
    <mergeCell ref="D40:D43"/>
    <mergeCell ref="E40:E43"/>
    <mergeCell ref="F40:G43"/>
    <mergeCell ref="I41:M41"/>
    <mergeCell ref="N41:N42"/>
    <mergeCell ref="O41:O42"/>
    <mergeCell ref="I42:M42"/>
    <mergeCell ref="D44:D47"/>
    <mergeCell ref="E44:E47"/>
    <mergeCell ref="F44:G47"/>
    <mergeCell ref="I45:M45"/>
    <mergeCell ref="N45:N46"/>
    <mergeCell ref="O37:O38"/>
    <mergeCell ref="I38:M38"/>
    <mergeCell ref="D32:D35"/>
    <mergeCell ref="E32:E35"/>
    <mergeCell ref="F32:G35"/>
    <mergeCell ref="J33:L33"/>
    <mergeCell ref="M33:M34"/>
    <mergeCell ref="N33:N34"/>
    <mergeCell ref="J34:L34"/>
    <mergeCell ref="D36:D39"/>
    <mergeCell ref="E36:E39"/>
    <mergeCell ref="F36:G39"/>
    <mergeCell ref="I37:M37"/>
    <mergeCell ref="N37:N38"/>
    <mergeCell ref="N29:N30"/>
    <mergeCell ref="J30:L30"/>
    <mergeCell ref="D24:D27"/>
    <mergeCell ref="E24:E27"/>
    <mergeCell ref="F24:G27"/>
    <mergeCell ref="I25:M25"/>
    <mergeCell ref="N25:N26"/>
    <mergeCell ref="D28:D31"/>
    <mergeCell ref="E28:E31"/>
    <mergeCell ref="F28:G31"/>
    <mergeCell ref="J29:L29"/>
    <mergeCell ref="M29:M30"/>
    <mergeCell ref="O25:O26"/>
    <mergeCell ref="I26:M26"/>
    <mergeCell ref="O17:O18"/>
    <mergeCell ref="J18:L18"/>
    <mergeCell ref="D20:D23"/>
    <mergeCell ref="E20:E23"/>
    <mergeCell ref="F20:G23"/>
    <mergeCell ref="J21:L21"/>
    <mergeCell ref="M21:M22"/>
    <mergeCell ref="N21:N22"/>
    <mergeCell ref="J22:L22"/>
    <mergeCell ref="D16:D19"/>
    <mergeCell ref="E16:E19"/>
    <mergeCell ref="F16:G19"/>
    <mergeCell ref="J17:L17"/>
    <mergeCell ref="M17:M18"/>
    <mergeCell ref="N17:N18"/>
    <mergeCell ref="D12:D15"/>
    <mergeCell ref="E12:E15"/>
    <mergeCell ref="F12:G15"/>
    <mergeCell ref="J13:L13"/>
    <mergeCell ref="M13:M14"/>
    <mergeCell ref="N13:N14"/>
    <mergeCell ref="J14:L14"/>
    <mergeCell ref="N9:N10"/>
    <mergeCell ref="J10:L10"/>
    <mergeCell ref="F3:G3"/>
    <mergeCell ref="I3:O3"/>
    <mergeCell ref="D4:D7"/>
    <mergeCell ref="E4:E7"/>
    <mergeCell ref="F4:G7"/>
    <mergeCell ref="J5:L5"/>
    <mergeCell ref="M5:M6"/>
    <mergeCell ref="N5:N6"/>
    <mergeCell ref="J6:L6"/>
    <mergeCell ref="D8:D11"/>
    <mergeCell ref="E8:E11"/>
    <mergeCell ref="F8:G11"/>
    <mergeCell ref="J9:L9"/>
    <mergeCell ref="M9:M10"/>
  </mergeCells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headerFooter>
    <oddFooter>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 tint="-0.499984740745262"/>
  </sheetPr>
  <dimension ref="A1:Y54"/>
  <sheetViews>
    <sheetView zoomScaleNormal="100" zoomScaleSheetLayoutView="100" workbookViewId="0">
      <selection activeCell="G53" sqref="G53"/>
    </sheetView>
  </sheetViews>
  <sheetFormatPr defaultColWidth="9" defaultRowHeight="15" customHeight="1"/>
  <cols>
    <col min="1" max="4" width="9" style="5"/>
    <col min="5" max="5" width="9" style="67"/>
    <col min="6" max="6" width="9" style="5"/>
    <col min="7" max="7" width="9.25" style="5" bestFit="1" customWidth="1"/>
    <col min="8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99</v>
      </c>
      <c r="S1" s="198" t="s">
        <v>4</v>
      </c>
      <c r="T1" s="226"/>
      <c r="U1" s="226"/>
      <c r="V1" s="202" t="s">
        <v>9</v>
      </c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27"/>
      <c r="U2" s="227"/>
      <c r="V2" s="205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16</v>
      </c>
      <c r="D48" s="84" t="s">
        <v>17</v>
      </c>
      <c r="E48" s="84" t="s">
        <v>20</v>
      </c>
      <c r="F48" s="84" t="s">
        <v>176</v>
      </c>
      <c r="G48" s="84" t="s">
        <v>177</v>
      </c>
      <c r="H48" s="191"/>
      <c r="I48" s="191"/>
    </row>
    <row r="49" spans="1:9" ht="15" customHeight="1">
      <c r="A49" s="208" t="s">
        <v>100</v>
      </c>
      <c r="B49" s="209"/>
      <c r="C49" s="109">
        <v>5312297</v>
      </c>
      <c r="D49" s="109">
        <v>6360675</v>
      </c>
      <c r="E49" s="109">
        <v>6677082</v>
      </c>
      <c r="F49" s="109">
        <v>7037440</v>
      </c>
      <c r="G49" s="109">
        <v>7472075</v>
      </c>
      <c r="H49" s="191" t="s">
        <v>120</v>
      </c>
      <c r="I49" s="191"/>
    </row>
    <row r="50" spans="1:9" ht="15" customHeight="1" thickBot="1">
      <c r="A50" s="208" t="s">
        <v>101</v>
      </c>
      <c r="B50" s="209"/>
      <c r="C50" s="109">
        <v>13430814</v>
      </c>
      <c r="D50" s="109">
        <v>13654591</v>
      </c>
      <c r="E50" s="109">
        <v>13858626</v>
      </c>
      <c r="F50" s="110">
        <v>15013545</v>
      </c>
      <c r="G50" s="110">
        <v>17134066</v>
      </c>
      <c r="H50" s="191" t="s">
        <v>102</v>
      </c>
      <c r="I50" s="191"/>
    </row>
    <row r="51" spans="1:9" ht="15" customHeight="1" thickBot="1">
      <c r="A51" s="211" t="s">
        <v>108</v>
      </c>
      <c r="B51" s="212"/>
      <c r="C51" s="49">
        <v>39.553053150762118</v>
      </c>
      <c r="D51" s="49">
        <v>46.582684168277176</v>
      </c>
      <c r="E51" s="50">
        <v>48.179971088042926</v>
      </c>
      <c r="F51" s="49">
        <v>46.8739394992988</v>
      </c>
      <c r="G51" s="51">
        <f>G49/G50*100</f>
        <v>43.609467828593637</v>
      </c>
      <c r="H51" s="213"/>
      <c r="I51" s="191"/>
    </row>
    <row r="52" spans="1:9" ht="15" customHeight="1">
      <c r="A52" s="144" t="s">
        <v>29</v>
      </c>
      <c r="B52" s="144"/>
      <c r="C52" s="47">
        <v>39.06</v>
      </c>
      <c r="D52" s="47">
        <v>46.66</v>
      </c>
      <c r="E52" s="48">
        <v>47.46</v>
      </c>
      <c r="F52" s="47">
        <v>48.49</v>
      </c>
      <c r="G52" s="47">
        <v>47.28</v>
      </c>
    </row>
    <row r="53" spans="1:9" ht="15" customHeight="1">
      <c r="C53" s="40"/>
      <c r="D53" s="40"/>
      <c r="E53" s="41"/>
      <c r="F53" s="40"/>
      <c r="G53" s="40"/>
    </row>
    <row r="54" spans="1:9" ht="15" customHeight="1">
      <c r="C54" s="76"/>
      <c r="D54" s="76"/>
      <c r="E54" s="76"/>
      <c r="F54" s="76"/>
      <c r="G54" s="76"/>
    </row>
  </sheetData>
  <mergeCells count="11">
    <mergeCell ref="A52:B52"/>
    <mergeCell ref="V1:Y2"/>
    <mergeCell ref="A50:B50"/>
    <mergeCell ref="H50:I50"/>
    <mergeCell ref="A51:B51"/>
    <mergeCell ref="H51:I51"/>
    <mergeCell ref="R1:R2"/>
    <mergeCell ref="H48:I48"/>
    <mergeCell ref="A49:B49"/>
    <mergeCell ref="H49:I49"/>
    <mergeCell ref="S1:U2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&amp;R&amp;F</oddFooter>
  </headerFooter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34998626667073579"/>
  </sheetPr>
  <dimension ref="A1:Y60"/>
  <sheetViews>
    <sheetView zoomScaleNormal="100" zoomScaleSheetLayoutView="100" workbookViewId="0">
      <selection activeCell="G59" sqref="G59"/>
    </sheetView>
  </sheetViews>
  <sheetFormatPr defaultRowHeight="15" customHeight="1"/>
  <cols>
    <col min="1" max="2" width="9" style="5"/>
    <col min="3" max="4" width="9" style="5" customWidth="1"/>
    <col min="5" max="5" width="9" style="67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97</v>
      </c>
      <c r="S1" s="198" t="s">
        <v>45</v>
      </c>
      <c r="T1" s="199"/>
      <c r="U1" s="202" t="s">
        <v>46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4"/>
      <c r="D15" s="24"/>
      <c r="E15" s="24"/>
      <c r="F15" s="24"/>
      <c r="G15" s="25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16</v>
      </c>
      <c r="D48" s="84" t="s">
        <v>17</v>
      </c>
      <c r="E48" s="84" t="s">
        <v>20</v>
      </c>
      <c r="F48" s="84" t="s">
        <v>176</v>
      </c>
      <c r="G48" s="84" t="s">
        <v>177</v>
      </c>
      <c r="H48" s="191"/>
      <c r="I48" s="191"/>
    </row>
    <row r="49" spans="1:9" ht="15" customHeight="1">
      <c r="A49" s="208" t="s">
        <v>98</v>
      </c>
      <c r="B49" s="209"/>
      <c r="C49" s="85">
        <v>64.349999999999994</v>
      </c>
      <c r="D49" s="85">
        <v>66.209999999999994</v>
      </c>
      <c r="E49" s="85">
        <v>80.23</v>
      </c>
      <c r="F49" s="85">
        <v>84.11</v>
      </c>
      <c r="G49" s="85">
        <f t="shared" ref="G49" si="0">G50+G51+G52</f>
        <v>100.51</v>
      </c>
      <c r="H49" s="191"/>
      <c r="I49" s="191"/>
    </row>
    <row r="50" spans="1:9" ht="15" customHeight="1">
      <c r="A50" s="228" t="s">
        <v>56</v>
      </c>
      <c r="B50" s="228"/>
      <c r="C50" s="103">
        <v>0.09</v>
      </c>
      <c r="D50" s="103">
        <v>0.09</v>
      </c>
      <c r="E50" s="103">
        <v>0.09</v>
      </c>
      <c r="F50" s="104">
        <v>0.09</v>
      </c>
      <c r="G50" s="104">
        <v>1.36</v>
      </c>
      <c r="H50" s="76" t="s">
        <v>117</v>
      </c>
      <c r="I50" s="76"/>
    </row>
    <row r="51" spans="1:9" ht="15" customHeight="1">
      <c r="A51" s="229" t="s">
        <v>57</v>
      </c>
      <c r="B51" s="229"/>
      <c r="C51" s="105">
        <v>3.42</v>
      </c>
      <c r="D51" s="105">
        <v>3.42</v>
      </c>
      <c r="E51" s="105">
        <v>3.42</v>
      </c>
      <c r="F51" s="106">
        <v>3.42</v>
      </c>
      <c r="G51" s="106">
        <v>3.42</v>
      </c>
      <c r="H51" s="98" t="s">
        <v>118</v>
      </c>
      <c r="I51" s="76"/>
    </row>
    <row r="52" spans="1:9" ht="15" customHeight="1">
      <c r="A52" s="230" t="s">
        <v>58</v>
      </c>
      <c r="B52" s="231"/>
      <c r="C52" s="101">
        <v>60.839999999999989</v>
      </c>
      <c r="D52" s="101">
        <v>62.699999999999989</v>
      </c>
      <c r="E52" s="101">
        <v>76.72</v>
      </c>
      <c r="F52" s="101">
        <v>80.599999999999994</v>
      </c>
      <c r="G52" s="102">
        <v>95.73</v>
      </c>
      <c r="H52" s="98" t="s">
        <v>119</v>
      </c>
      <c r="I52" s="76"/>
    </row>
    <row r="53" spans="1:9" ht="15" customHeight="1">
      <c r="A53" s="208" t="s">
        <v>50</v>
      </c>
      <c r="B53" s="209"/>
      <c r="C53" s="85">
        <v>352.39</v>
      </c>
      <c r="D53" s="85">
        <v>353.33000000000004</v>
      </c>
      <c r="E53" s="85">
        <v>354.02000000000004</v>
      </c>
      <c r="F53" s="86">
        <v>386.89</v>
      </c>
      <c r="G53" s="86">
        <f t="shared" ref="G53" si="1">G54+G55+G56</f>
        <v>527.21</v>
      </c>
      <c r="H53" s="191"/>
      <c r="I53" s="191"/>
    </row>
    <row r="54" spans="1:9" ht="15" customHeight="1">
      <c r="A54" s="228" t="s">
        <v>56</v>
      </c>
      <c r="B54" s="228"/>
      <c r="C54" s="103">
        <v>5.63</v>
      </c>
      <c r="D54" s="103">
        <v>5.63</v>
      </c>
      <c r="E54" s="103">
        <v>5.63</v>
      </c>
      <c r="F54" s="104">
        <v>5.63</v>
      </c>
      <c r="G54" s="104">
        <v>6.62</v>
      </c>
      <c r="H54" s="76" t="s">
        <v>93</v>
      </c>
      <c r="I54" s="76"/>
    </row>
    <row r="55" spans="1:9" ht="15" customHeight="1">
      <c r="A55" s="229" t="s">
        <v>57</v>
      </c>
      <c r="B55" s="229"/>
      <c r="C55" s="105">
        <v>42.21</v>
      </c>
      <c r="D55" s="105">
        <v>42.21</v>
      </c>
      <c r="E55" s="105">
        <v>42.16</v>
      </c>
      <c r="F55" s="106">
        <v>74.599999999999994</v>
      </c>
      <c r="G55" s="106">
        <v>77.16</v>
      </c>
      <c r="H55" s="76" t="s">
        <v>95</v>
      </c>
      <c r="I55" s="76"/>
    </row>
    <row r="56" spans="1:9" ht="15" customHeight="1" thickBot="1">
      <c r="A56" s="230" t="s">
        <v>58</v>
      </c>
      <c r="B56" s="231"/>
      <c r="C56" s="99">
        <v>304.55</v>
      </c>
      <c r="D56" s="99">
        <v>305.49</v>
      </c>
      <c r="E56" s="48">
        <v>306.23</v>
      </c>
      <c r="F56" s="100">
        <v>306.66000000000003</v>
      </c>
      <c r="G56" s="108">
        <v>443.43</v>
      </c>
      <c r="H56" s="6" t="s">
        <v>96</v>
      </c>
      <c r="I56" s="76"/>
    </row>
    <row r="57" spans="1:9" ht="15" customHeight="1" thickBot="1">
      <c r="A57" s="211" t="s">
        <v>45</v>
      </c>
      <c r="B57" s="212"/>
      <c r="C57" s="49">
        <v>18.261017622520502</v>
      </c>
      <c r="D57" s="49">
        <v>18.738856026943644</v>
      </c>
      <c r="E57" s="50">
        <v>22.662561437206936</v>
      </c>
      <c r="F57" s="49">
        <v>21.740029465739617</v>
      </c>
      <c r="G57" s="51">
        <f>G49/G53*100</f>
        <v>19.064509398531897</v>
      </c>
      <c r="H57" s="213"/>
      <c r="I57" s="191"/>
    </row>
    <row r="58" spans="1:9" ht="15" customHeight="1">
      <c r="A58" s="144" t="s">
        <v>29</v>
      </c>
      <c r="B58" s="144"/>
      <c r="C58" s="47">
        <v>8.8699999999999992</v>
      </c>
      <c r="D58" s="47">
        <v>9.85</v>
      </c>
      <c r="E58" s="48">
        <v>9.7129999999999992</v>
      </c>
      <c r="F58" s="47">
        <v>12.79</v>
      </c>
      <c r="G58" s="47">
        <v>12.19</v>
      </c>
    </row>
    <row r="59" spans="1:9" ht="15" customHeight="1">
      <c r="C59" s="40"/>
      <c r="D59" s="40"/>
      <c r="E59" s="41"/>
      <c r="F59" s="40"/>
      <c r="G59" s="40"/>
    </row>
    <row r="60" spans="1:9" ht="15" customHeight="1">
      <c r="C60" s="76"/>
      <c r="D60" s="76"/>
      <c r="E60" s="76"/>
      <c r="F60" s="76"/>
      <c r="G60" s="76"/>
    </row>
  </sheetData>
  <mergeCells count="17">
    <mergeCell ref="A55:B55"/>
    <mergeCell ref="A56:B56"/>
    <mergeCell ref="A57:B57"/>
    <mergeCell ref="H57:I57"/>
    <mergeCell ref="A58:B58"/>
    <mergeCell ref="A54:B54"/>
    <mergeCell ref="R1:R2"/>
    <mergeCell ref="S1:T2"/>
    <mergeCell ref="U1:Y2"/>
    <mergeCell ref="H48:I48"/>
    <mergeCell ref="A49:B49"/>
    <mergeCell ref="H49:I49"/>
    <mergeCell ref="A50:B50"/>
    <mergeCell ref="A51:B51"/>
    <mergeCell ref="A52:B52"/>
    <mergeCell ref="A53:B53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14999847407452621"/>
  </sheetPr>
  <dimension ref="A1:Y60"/>
  <sheetViews>
    <sheetView zoomScaleNormal="100" zoomScaleSheetLayoutView="100" workbookViewId="0">
      <selection activeCell="G59" sqref="G59"/>
    </sheetView>
  </sheetViews>
  <sheetFormatPr defaultRowHeight="15" customHeight="1"/>
  <cols>
    <col min="1" max="2" width="9" style="5"/>
    <col min="3" max="4" width="9" style="5" customWidth="1"/>
    <col min="5" max="5" width="9" style="56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54</v>
      </c>
      <c r="S1" s="198" t="s">
        <v>47</v>
      </c>
      <c r="T1" s="199"/>
      <c r="U1" s="202" t="s">
        <v>48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6"/>
      <c r="D12" s="26"/>
      <c r="E12" s="26"/>
      <c r="F12" s="26"/>
      <c r="G12" s="26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6"/>
      <c r="D13" s="26"/>
      <c r="E13" s="26"/>
      <c r="F13" s="26"/>
      <c r="G13" s="26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6"/>
      <c r="D14" s="26"/>
      <c r="E14" s="26"/>
      <c r="F14" s="26"/>
      <c r="G14" s="26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7"/>
      <c r="H28" s="27"/>
      <c r="I28" s="27"/>
      <c r="J28" s="27"/>
      <c r="K28" s="27"/>
      <c r="L28" s="27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7"/>
      <c r="H29" s="27"/>
      <c r="I29" s="27"/>
      <c r="J29" s="27"/>
      <c r="K29" s="27"/>
      <c r="L29" s="27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57" t="s">
        <v>16</v>
      </c>
      <c r="D48" s="57" t="s">
        <v>17</v>
      </c>
      <c r="E48" s="57" t="s">
        <v>20</v>
      </c>
      <c r="F48" s="57" t="s">
        <v>176</v>
      </c>
      <c r="G48" s="57" t="s">
        <v>177</v>
      </c>
      <c r="H48" s="191"/>
      <c r="I48" s="191"/>
    </row>
    <row r="49" spans="1:9" ht="15" customHeight="1">
      <c r="A49" s="208" t="s">
        <v>55</v>
      </c>
      <c r="B49" s="209"/>
      <c r="C49" s="85">
        <v>8.1265900000000002</v>
      </c>
      <c r="D49" s="85">
        <v>6.7617820000000002</v>
      </c>
      <c r="E49" s="85">
        <v>4.7</v>
      </c>
      <c r="F49" s="85">
        <v>3.97</v>
      </c>
      <c r="G49" s="85">
        <f>G50+G51+G52</f>
        <v>5.67</v>
      </c>
      <c r="H49" s="191"/>
      <c r="I49" s="191"/>
    </row>
    <row r="50" spans="1:9" ht="15" customHeight="1">
      <c r="A50" s="228" t="s">
        <v>56</v>
      </c>
      <c r="B50" s="228"/>
      <c r="C50" s="103">
        <v>0</v>
      </c>
      <c r="D50" s="103">
        <v>0</v>
      </c>
      <c r="E50" s="103">
        <v>0</v>
      </c>
      <c r="F50" s="104">
        <v>0</v>
      </c>
      <c r="G50" s="104">
        <v>0</v>
      </c>
      <c r="H50" s="63" t="s">
        <v>114</v>
      </c>
      <c r="I50" s="63"/>
    </row>
    <row r="51" spans="1:9" ht="15" customHeight="1">
      <c r="A51" s="229" t="s">
        <v>57</v>
      </c>
      <c r="B51" s="229"/>
      <c r="C51" s="105">
        <v>0</v>
      </c>
      <c r="D51" s="105">
        <v>0</v>
      </c>
      <c r="E51" s="105">
        <v>0</v>
      </c>
      <c r="F51" s="106">
        <v>0</v>
      </c>
      <c r="G51" s="106">
        <v>0</v>
      </c>
      <c r="H51" s="98" t="s">
        <v>115</v>
      </c>
      <c r="I51" s="63"/>
    </row>
    <row r="52" spans="1:9" ht="15" customHeight="1">
      <c r="A52" s="230" t="s">
        <v>58</v>
      </c>
      <c r="B52" s="231"/>
      <c r="C52" s="101">
        <v>8.1300000000000008</v>
      </c>
      <c r="D52" s="101">
        <v>6.76</v>
      </c>
      <c r="E52" s="101">
        <v>4.7</v>
      </c>
      <c r="F52" s="101">
        <v>3.97</v>
      </c>
      <c r="G52" s="102">
        <v>5.67</v>
      </c>
      <c r="H52" s="98" t="s">
        <v>116</v>
      </c>
      <c r="I52" s="63"/>
    </row>
    <row r="53" spans="1:9" ht="15" customHeight="1">
      <c r="A53" s="208" t="s">
        <v>50</v>
      </c>
      <c r="B53" s="209"/>
      <c r="C53" s="85">
        <v>353.33000000000004</v>
      </c>
      <c r="D53" s="85">
        <v>354.02000000000004</v>
      </c>
      <c r="E53" s="85">
        <v>354.45000000000005</v>
      </c>
      <c r="F53" s="86">
        <v>386.89</v>
      </c>
      <c r="G53" s="86">
        <f t="shared" ref="G53" si="0">G54+G55+G56</f>
        <v>527.21</v>
      </c>
      <c r="H53" s="191"/>
      <c r="I53" s="191"/>
    </row>
    <row r="54" spans="1:9" ht="15" customHeight="1">
      <c r="A54" s="228" t="s">
        <v>56</v>
      </c>
      <c r="B54" s="228"/>
      <c r="C54" s="103">
        <v>5.63</v>
      </c>
      <c r="D54" s="103">
        <v>5.63</v>
      </c>
      <c r="E54" s="103">
        <v>5.63</v>
      </c>
      <c r="F54" s="104">
        <v>5.63</v>
      </c>
      <c r="G54" s="104">
        <v>6.62</v>
      </c>
      <c r="H54" s="63" t="s">
        <v>94</v>
      </c>
      <c r="I54" s="63"/>
    </row>
    <row r="55" spans="1:9" ht="15" customHeight="1">
      <c r="A55" s="229" t="s">
        <v>57</v>
      </c>
      <c r="B55" s="229"/>
      <c r="C55" s="105">
        <v>42.21</v>
      </c>
      <c r="D55" s="105">
        <v>42.16</v>
      </c>
      <c r="E55" s="105">
        <v>42.16</v>
      </c>
      <c r="F55" s="106">
        <v>74.599999999999994</v>
      </c>
      <c r="G55" s="106">
        <v>77.16</v>
      </c>
      <c r="H55" s="87" t="s">
        <v>95</v>
      </c>
      <c r="I55" s="63"/>
    </row>
    <row r="56" spans="1:9" ht="15" customHeight="1" thickBot="1">
      <c r="A56" s="230" t="s">
        <v>58</v>
      </c>
      <c r="B56" s="231"/>
      <c r="C56" s="99">
        <v>305.49</v>
      </c>
      <c r="D56" s="99">
        <v>306.23</v>
      </c>
      <c r="E56" s="48">
        <v>306.66000000000003</v>
      </c>
      <c r="F56" s="100">
        <v>306.66000000000003</v>
      </c>
      <c r="G56" s="107">
        <v>443.43</v>
      </c>
      <c r="H56" s="87" t="s">
        <v>96</v>
      </c>
      <c r="I56" s="63"/>
    </row>
    <row r="57" spans="1:9" ht="15" customHeight="1" thickBot="1">
      <c r="A57" s="211" t="s">
        <v>47</v>
      </c>
      <c r="B57" s="212"/>
      <c r="C57" s="49">
        <v>2.2999999999999998</v>
      </c>
      <c r="D57" s="49">
        <v>1.91</v>
      </c>
      <c r="E57" s="50">
        <v>1.3259980251093242</v>
      </c>
      <c r="F57" s="49">
        <v>1.026131458554111</v>
      </c>
      <c r="G57" s="51">
        <f>G49/G53*100</f>
        <v>1.0754727717607784</v>
      </c>
      <c r="H57" s="213"/>
      <c r="I57" s="191"/>
    </row>
    <row r="58" spans="1:9" ht="15" customHeight="1">
      <c r="A58" s="144" t="s">
        <v>29</v>
      </c>
      <c r="B58" s="144"/>
      <c r="C58" s="47">
        <v>0.67</v>
      </c>
      <c r="D58" s="47">
        <v>0.66</v>
      </c>
      <c r="E58" s="48">
        <v>0.99</v>
      </c>
      <c r="F58" s="47">
        <v>0.71</v>
      </c>
      <c r="G58" s="47">
        <v>0.51</v>
      </c>
    </row>
    <row r="59" spans="1:9" ht="15" customHeight="1">
      <c r="C59" s="40"/>
      <c r="D59" s="40"/>
      <c r="E59" s="41"/>
      <c r="F59" s="40"/>
      <c r="G59" s="40"/>
    </row>
    <row r="60" spans="1:9" ht="15" customHeight="1">
      <c r="C60" s="64">
        <v>2.2999999999999998</v>
      </c>
      <c r="D60" s="123">
        <v>1.91</v>
      </c>
      <c r="E60" s="64"/>
      <c r="F60" s="64"/>
      <c r="G60" s="64"/>
    </row>
  </sheetData>
  <mergeCells count="17">
    <mergeCell ref="A50:B50"/>
    <mergeCell ref="A51:B51"/>
    <mergeCell ref="A52:B52"/>
    <mergeCell ref="A54:B54"/>
    <mergeCell ref="A55:B55"/>
    <mergeCell ref="A53:B53"/>
    <mergeCell ref="R1:R2"/>
    <mergeCell ref="S1:T2"/>
    <mergeCell ref="U1:Y2"/>
    <mergeCell ref="H48:I48"/>
    <mergeCell ref="A49:B49"/>
    <mergeCell ref="H49:I49"/>
    <mergeCell ref="H53:I53"/>
    <mergeCell ref="A57:B57"/>
    <mergeCell ref="H57:I57"/>
    <mergeCell ref="A58:B58"/>
    <mergeCell ref="A56:B56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69"/>
  <sheetViews>
    <sheetView tabSelected="1" zoomScale="80" zoomScaleNormal="80" zoomScaleSheetLayoutView="80" workbookViewId="0">
      <selection activeCell="AF49" sqref="AF49"/>
    </sheetView>
  </sheetViews>
  <sheetFormatPr defaultColWidth="9" defaultRowHeight="13.5"/>
  <cols>
    <col min="1" max="12" width="9" style="18"/>
    <col min="13" max="13" width="9" style="18" customWidth="1"/>
    <col min="14" max="23" width="9" style="18"/>
    <col min="24" max="24" width="9" style="18" customWidth="1"/>
    <col min="25" max="16384" width="9" style="18"/>
  </cols>
  <sheetData>
    <row r="1" spans="1:32" ht="13.5" customHeight="1">
      <c r="C1" s="234" t="s">
        <v>27</v>
      </c>
      <c r="D1" s="234"/>
      <c r="E1" s="234"/>
      <c r="F1" s="125"/>
      <c r="G1" s="125"/>
      <c r="H1" s="232" t="s">
        <v>28</v>
      </c>
      <c r="I1" s="232"/>
      <c r="J1" s="235" t="s">
        <v>175</v>
      </c>
      <c r="K1" s="235"/>
      <c r="L1" s="235"/>
    </row>
    <row r="2" spans="1:32" ht="13.5" customHeight="1" thickBot="1">
      <c r="C2" s="234"/>
      <c r="D2" s="234"/>
      <c r="E2" s="234"/>
      <c r="F2" s="125"/>
      <c r="G2" s="125"/>
      <c r="H2" s="233"/>
      <c r="I2" s="233"/>
      <c r="J2" s="236"/>
      <c r="K2" s="236"/>
      <c r="L2" s="236"/>
    </row>
    <row r="3" spans="1:32" ht="7.5" customHeight="1" thickTop="1">
      <c r="C3" s="127"/>
      <c r="D3" s="127"/>
      <c r="E3" s="127"/>
      <c r="F3" s="128"/>
      <c r="G3" s="128"/>
      <c r="H3" s="126"/>
      <c r="I3" s="126"/>
      <c r="J3" s="128"/>
      <c r="K3" s="128"/>
      <c r="L3" s="128"/>
    </row>
    <row r="4" spans="1:32">
      <c r="A4" s="129"/>
      <c r="B4" s="129"/>
      <c r="C4" s="130"/>
      <c r="D4" s="130"/>
      <c r="E4" s="131"/>
      <c r="F4" s="130"/>
      <c r="G4" s="130"/>
      <c r="H4" s="130"/>
      <c r="I4" s="132"/>
      <c r="J4" s="132"/>
      <c r="K4" s="132"/>
      <c r="L4" s="132"/>
      <c r="M4" s="132"/>
      <c r="N4" s="132"/>
      <c r="O4" s="132"/>
      <c r="P4" s="132"/>
      <c r="Q4" s="133"/>
      <c r="R4" s="133"/>
      <c r="S4" s="133"/>
      <c r="T4" s="133"/>
      <c r="U4" s="133"/>
      <c r="V4" s="133"/>
      <c r="W4" s="133"/>
      <c r="X4" s="133"/>
      <c r="Y4" s="134"/>
      <c r="Z4" s="134"/>
      <c r="AA4" s="134"/>
      <c r="AB4" s="134"/>
      <c r="AC4" s="134"/>
      <c r="AD4" s="134"/>
      <c r="AE4" s="134"/>
      <c r="AF4" s="134"/>
    </row>
    <row r="5" spans="1:32">
      <c r="A5" s="129"/>
      <c r="B5" s="129"/>
      <c r="C5" s="130"/>
      <c r="D5" s="130"/>
      <c r="E5" s="131"/>
      <c r="F5" s="130"/>
      <c r="G5" s="130"/>
      <c r="H5" s="130"/>
      <c r="I5" s="132"/>
      <c r="J5" s="132"/>
      <c r="K5" s="132"/>
      <c r="L5" s="132"/>
      <c r="M5" s="132"/>
      <c r="N5" s="132"/>
      <c r="O5" s="132"/>
      <c r="P5" s="132"/>
      <c r="Q5" s="133"/>
      <c r="R5" s="133"/>
      <c r="S5" s="133"/>
      <c r="T5" s="133"/>
      <c r="U5" s="133"/>
      <c r="V5" s="133"/>
      <c r="W5" s="133"/>
      <c r="X5" s="133"/>
      <c r="Y5" s="134"/>
      <c r="Z5" s="134"/>
      <c r="AA5" s="134"/>
      <c r="AB5" s="134"/>
      <c r="AC5" s="134"/>
      <c r="AD5" s="134"/>
      <c r="AE5" s="134"/>
      <c r="AF5" s="134"/>
    </row>
    <row r="6" spans="1:32">
      <c r="A6" s="129"/>
      <c r="B6" s="129"/>
      <c r="C6" s="129"/>
      <c r="D6" s="129"/>
      <c r="E6" s="129"/>
      <c r="F6" s="129"/>
      <c r="G6" s="129"/>
      <c r="H6" s="129"/>
      <c r="I6" s="132"/>
      <c r="J6" s="132"/>
      <c r="K6" s="132"/>
      <c r="L6" s="132"/>
      <c r="M6" s="132"/>
      <c r="N6" s="132"/>
      <c r="O6" s="132"/>
      <c r="P6" s="132"/>
      <c r="Q6" s="133"/>
      <c r="R6" s="133"/>
      <c r="S6" s="133"/>
      <c r="T6" s="133"/>
      <c r="U6" s="133"/>
      <c r="V6" s="133"/>
      <c r="W6" s="133"/>
      <c r="X6" s="133"/>
      <c r="Y6" s="134"/>
      <c r="Z6" s="134"/>
      <c r="AA6" s="134"/>
      <c r="AB6" s="134"/>
      <c r="AC6" s="134"/>
      <c r="AD6" s="134"/>
      <c r="AE6" s="134"/>
      <c r="AF6" s="134"/>
    </row>
    <row r="7" spans="1:32">
      <c r="A7" s="129"/>
      <c r="B7" s="129"/>
      <c r="C7" s="129"/>
      <c r="D7" s="129"/>
      <c r="E7" s="129"/>
      <c r="F7" s="129"/>
      <c r="G7" s="129"/>
      <c r="H7" s="129"/>
      <c r="I7" s="132"/>
      <c r="J7" s="132"/>
      <c r="K7" s="132"/>
      <c r="L7" s="132"/>
      <c r="M7" s="132"/>
      <c r="N7" s="132"/>
      <c r="O7" s="132"/>
      <c r="P7" s="132"/>
      <c r="Q7" s="133"/>
      <c r="R7" s="133"/>
      <c r="S7" s="133"/>
      <c r="T7" s="133"/>
      <c r="U7" s="133"/>
      <c r="V7" s="133"/>
      <c r="W7" s="133"/>
      <c r="X7" s="133"/>
      <c r="Y7" s="134"/>
      <c r="Z7" s="134"/>
      <c r="AA7" s="134"/>
      <c r="AB7" s="134"/>
      <c r="AC7" s="134"/>
      <c r="AD7" s="134"/>
      <c r="AE7" s="134"/>
      <c r="AF7" s="134"/>
    </row>
    <row r="8" spans="1:32">
      <c r="A8" s="129"/>
      <c r="B8" s="129"/>
      <c r="C8" s="129"/>
      <c r="D8" s="129"/>
      <c r="E8" s="129"/>
      <c r="F8" s="129"/>
      <c r="G8" s="129"/>
      <c r="H8" s="129"/>
      <c r="I8" s="132"/>
      <c r="J8" s="132"/>
      <c r="K8" s="132"/>
      <c r="L8" s="132"/>
      <c r="M8" s="132"/>
      <c r="N8" s="132"/>
      <c r="O8" s="132"/>
      <c r="P8" s="132"/>
      <c r="Q8" s="133"/>
      <c r="R8" s="133"/>
      <c r="S8" s="133"/>
      <c r="T8" s="133"/>
      <c r="U8" s="133"/>
      <c r="V8" s="133"/>
      <c r="W8" s="133"/>
      <c r="X8" s="133"/>
      <c r="Y8" s="134"/>
      <c r="Z8" s="134"/>
      <c r="AA8" s="134"/>
      <c r="AB8" s="134"/>
      <c r="AC8" s="134"/>
      <c r="AD8" s="134"/>
      <c r="AE8" s="134"/>
      <c r="AF8" s="134"/>
    </row>
    <row r="9" spans="1:32">
      <c r="A9" s="129"/>
      <c r="B9" s="129"/>
      <c r="C9" s="129"/>
      <c r="D9" s="129"/>
      <c r="E9" s="129"/>
      <c r="F9" s="129"/>
      <c r="G9" s="129"/>
      <c r="H9" s="129"/>
      <c r="I9" s="132"/>
      <c r="J9" s="132"/>
      <c r="K9" s="132"/>
      <c r="L9" s="132"/>
      <c r="M9" s="132"/>
      <c r="N9" s="132"/>
      <c r="O9" s="132"/>
      <c r="P9" s="132"/>
      <c r="Q9" s="133"/>
      <c r="R9" s="133"/>
      <c r="S9" s="133"/>
      <c r="T9" s="133"/>
      <c r="U9" s="133"/>
      <c r="V9" s="133"/>
      <c r="W9" s="133"/>
      <c r="X9" s="133"/>
      <c r="Y9" s="134"/>
      <c r="Z9" s="134"/>
      <c r="AA9" s="134"/>
      <c r="AB9" s="134"/>
      <c r="AC9" s="134"/>
      <c r="AD9" s="134"/>
      <c r="AE9" s="134"/>
      <c r="AF9" s="134"/>
    </row>
    <row r="10" spans="1:32">
      <c r="A10" s="129"/>
      <c r="B10" s="129"/>
      <c r="C10" s="129"/>
      <c r="D10" s="129"/>
      <c r="E10" s="129"/>
      <c r="F10" s="129"/>
      <c r="G10" s="129"/>
      <c r="H10" s="129"/>
      <c r="I10" s="132"/>
      <c r="J10" s="132"/>
      <c r="K10" s="132"/>
      <c r="L10" s="132"/>
      <c r="M10" s="132"/>
      <c r="N10" s="132"/>
      <c r="O10" s="132"/>
      <c r="P10" s="132"/>
      <c r="Q10" s="133"/>
      <c r="R10" s="133"/>
      <c r="S10" s="133"/>
      <c r="T10" s="133"/>
      <c r="U10" s="133"/>
      <c r="V10" s="133"/>
      <c r="W10" s="133"/>
      <c r="X10" s="133"/>
      <c r="Y10" s="134"/>
      <c r="Z10" s="134"/>
      <c r="AA10" s="134"/>
      <c r="AB10" s="134"/>
      <c r="AC10" s="134"/>
      <c r="AD10" s="134"/>
      <c r="AE10" s="134"/>
      <c r="AF10" s="134"/>
    </row>
    <row r="11" spans="1:32">
      <c r="A11" s="129"/>
      <c r="B11" s="129"/>
      <c r="C11" s="129"/>
      <c r="D11" s="129"/>
      <c r="E11" s="129"/>
      <c r="F11" s="129"/>
      <c r="G11" s="129"/>
      <c r="H11" s="129"/>
      <c r="I11" s="132"/>
      <c r="J11" s="132"/>
      <c r="K11" s="132"/>
      <c r="L11" s="132"/>
      <c r="M11" s="132"/>
      <c r="N11" s="132"/>
      <c r="O11" s="132"/>
      <c r="P11" s="132"/>
      <c r="Q11" s="133"/>
      <c r="R11" s="133"/>
      <c r="S11" s="133"/>
      <c r="T11" s="133"/>
      <c r="U11" s="133"/>
      <c r="V11" s="133"/>
      <c r="W11" s="133"/>
      <c r="X11" s="133"/>
      <c r="Y11" s="134"/>
      <c r="Z11" s="134"/>
      <c r="AA11" s="134"/>
      <c r="AB11" s="134"/>
      <c r="AC11" s="134"/>
      <c r="AD11" s="134"/>
      <c r="AE11" s="134"/>
      <c r="AF11" s="134"/>
    </row>
    <row r="12" spans="1:32">
      <c r="A12" s="129"/>
      <c r="B12" s="129"/>
      <c r="C12" s="129"/>
      <c r="D12" s="129"/>
      <c r="E12" s="129"/>
      <c r="F12" s="129"/>
      <c r="G12" s="129"/>
      <c r="H12" s="129"/>
      <c r="I12" s="132"/>
      <c r="J12" s="132"/>
      <c r="K12" s="132"/>
      <c r="L12" s="132"/>
      <c r="M12" s="132"/>
      <c r="N12" s="132"/>
      <c r="O12" s="132"/>
      <c r="P12" s="132"/>
      <c r="Q12" s="133"/>
      <c r="R12" s="133"/>
      <c r="S12" s="133"/>
      <c r="T12" s="133"/>
      <c r="U12" s="133"/>
      <c r="V12" s="133"/>
      <c r="W12" s="133"/>
      <c r="X12" s="133"/>
      <c r="Y12" s="134"/>
      <c r="Z12" s="134"/>
      <c r="AA12" s="134"/>
      <c r="AB12" s="134"/>
      <c r="AC12" s="134"/>
      <c r="AD12" s="134"/>
      <c r="AE12" s="134"/>
      <c r="AF12" s="134"/>
    </row>
    <row r="13" spans="1:32">
      <c r="A13" s="129"/>
      <c r="B13" s="129"/>
      <c r="C13" s="129"/>
      <c r="D13" s="129"/>
      <c r="E13" s="129"/>
      <c r="F13" s="129"/>
      <c r="G13" s="129"/>
      <c r="H13" s="129"/>
      <c r="I13" s="132"/>
      <c r="J13" s="132"/>
      <c r="K13" s="132"/>
      <c r="L13" s="132"/>
      <c r="M13" s="132"/>
      <c r="N13" s="132"/>
      <c r="O13" s="132"/>
      <c r="P13" s="132"/>
      <c r="Q13" s="133"/>
      <c r="R13" s="133"/>
      <c r="S13" s="133"/>
      <c r="T13" s="133"/>
      <c r="U13" s="133"/>
      <c r="V13" s="133"/>
      <c r="W13" s="133"/>
      <c r="X13" s="133"/>
      <c r="Y13" s="134"/>
      <c r="Z13" s="134"/>
      <c r="AA13" s="134"/>
      <c r="AB13" s="134"/>
      <c r="AC13" s="134"/>
      <c r="AD13" s="134"/>
      <c r="AE13" s="134"/>
      <c r="AF13" s="134"/>
    </row>
    <row r="14" spans="1:32">
      <c r="A14" s="129"/>
      <c r="B14" s="129"/>
      <c r="C14" s="129"/>
      <c r="D14" s="129"/>
      <c r="E14" s="129"/>
      <c r="F14" s="129"/>
      <c r="G14" s="129"/>
      <c r="H14" s="129"/>
      <c r="I14" s="132"/>
      <c r="J14" s="132"/>
      <c r="K14" s="132"/>
      <c r="L14" s="132"/>
      <c r="M14" s="132"/>
      <c r="N14" s="132"/>
      <c r="O14" s="132"/>
      <c r="P14" s="132"/>
      <c r="Q14" s="133"/>
      <c r="R14" s="133"/>
      <c r="S14" s="133"/>
      <c r="T14" s="133"/>
      <c r="U14" s="133"/>
      <c r="V14" s="133"/>
      <c r="W14" s="133"/>
      <c r="X14" s="133"/>
      <c r="Y14" s="134"/>
      <c r="Z14" s="134"/>
      <c r="AA14" s="134"/>
      <c r="AB14" s="134"/>
      <c r="AC14" s="134"/>
      <c r="AD14" s="134"/>
      <c r="AE14" s="134"/>
      <c r="AF14" s="134"/>
    </row>
    <row r="15" spans="1:32">
      <c r="A15" s="129"/>
      <c r="B15" s="129"/>
      <c r="C15" s="129"/>
      <c r="D15" s="129"/>
      <c r="E15" s="129"/>
      <c r="F15" s="129"/>
      <c r="G15" s="129"/>
      <c r="H15" s="129"/>
      <c r="I15" s="132"/>
      <c r="J15" s="132"/>
      <c r="K15" s="132"/>
      <c r="L15" s="132"/>
      <c r="M15" s="132"/>
      <c r="N15" s="132"/>
      <c r="O15" s="132"/>
      <c r="P15" s="132"/>
      <c r="Q15" s="133"/>
      <c r="R15" s="133"/>
      <c r="S15" s="133"/>
      <c r="T15" s="133"/>
      <c r="U15" s="133"/>
      <c r="V15" s="133"/>
      <c r="W15" s="133"/>
      <c r="X15" s="133"/>
      <c r="Y15" s="134"/>
      <c r="Z15" s="134"/>
      <c r="AA15" s="134"/>
      <c r="AB15" s="134"/>
      <c r="AC15" s="134"/>
      <c r="AD15" s="134"/>
      <c r="AE15" s="134"/>
      <c r="AF15" s="134"/>
    </row>
    <row r="16" spans="1:32">
      <c r="A16" s="129"/>
      <c r="B16" s="129"/>
      <c r="C16" s="129"/>
      <c r="D16" s="129"/>
      <c r="E16" s="129"/>
      <c r="F16" s="129"/>
      <c r="G16" s="129"/>
      <c r="H16" s="129"/>
      <c r="I16" s="132"/>
      <c r="J16" s="132"/>
      <c r="K16" s="132"/>
      <c r="L16" s="132"/>
      <c r="M16" s="132"/>
      <c r="N16" s="132"/>
      <c r="O16" s="132"/>
      <c r="P16" s="132"/>
      <c r="Q16" s="133"/>
      <c r="R16" s="133"/>
      <c r="S16" s="133"/>
      <c r="T16" s="133"/>
      <c r="U16" s="133"/>
      <c r="V16" s="133"/>
      <c r="W16" s="133"/>
      <c r="X16" s="133"/>
      <c r="Y16" s="134"/>
      <c r="Z16" s="134"/>
      <c r="AA16" s="134"/>
      <c r="AB16" s="134"/>
      <c r="AC16" s="134"/>
      <c r="AD16" s="134"/>
      <c r="AE16" s="134"/>
      <c r="AF16" s="134"/>
    </row>
    <row r="17" spans="1:32">
      <c r="A17" s="129"/>
      <c r="B17" s="129"/>
      <c r="C17" s="129"/>
      <c r="D17" s="129"/>
      <c r="E17" s="129"/>
      <c r="F17" s="129"/>
      <c r="G17" s="129"/>
      <c r="H17" s="129"/>
      <c r="I17" s="132"/>
      <c r="J17" s="132"/>
      <c r="K17" s="132"/>
      <c r="L17" s="132"/>
      <c r="M17" s="132"/>
      <c r="N17" s="132"/>
      <c r="O17" s="132"/>
      <c r="P17" s="132"/>
      <c r="Q17" s="133"/>
      <c r="R17" s="133"/>
      <c r="S17" s="133"/>
      <c r="T17" s="133"/>
      <c r="U17" s="133"/>
      <c r="V17" s="133"/>
      <c r="W17" s="133"/>
      <c r="X17" s="133"/>
      <c r="Y17" s="134"/>
      <c r="Z17" s="134"/>
      <c r="AA17" s="134"/>
      <c r="AB17" s="134"/>
      <c r="AC17" s="134"/>
      <c r="AD17" s="134"/>
      <c r="AE17" s="134"/>
      <c r="AF17" s="134"/>
    </row>
    <row r="18" spans="1:32">
      <c r="A18" s="129"/>
      <c r="B18" s="129"/>
      <c r="C18" s="129"/>
      <c r="D18" s="129"/>
      <c r="E18" s="129"/>
      <c r="F18" s="129"/>
      <c r="G18" s="129"/>
      <c r="H18" s="129"/>
      <c r="I18" s="132"/>
      <c r="J18" s="132"/>
      <c r="K18" s="132"/>
      <c r="L18" s="132"/>
      <c r="M18" s="132"/>
      <c r="N18" s="132"/>
      <c r="O18" s="132"/>
      <c r="P18" s="132"/>
      <c r="Q18" s="133"/>
      <c r="R18" s="133"/>
      <c r="S18" s="133"/>
      <c r="T18" s="133"/>
      <c r="U18" s="133"/>
      <c r="V18" s="133"/>
      <c r="W18" s="133"/>
      <c r="X18" s="133"/>
      <c r="Y18" s="134"/>
      <c r="Z18" s="134"/>
      <c r="AA18" s="134"/>
      <c r="AB18" s="134"/>
      <c r="AC18" s="134"/>
      <c r="AD18" s="134"/>
      <c r="AE18" s="134"/>
      <c r="AF18" s="134"/>
    </row>
    <row r="19" spans="1:32">
      <c r="A19" s="129"/>
      <c r="B19" s="129"/>
      <c r="C19" s="129"/>
      <c r="D19" s="129"/>
      <c r="E19" s="129"/>
      <c r="F19" s="129"/>
      <c r="G19" s="129"/>
      <c r="H19" s="129"/>
      <c r="I19" s="132"/>
      <c r="J19" s="132"/>
      <c r="K19" s="132"/>
      <c r="L19" s="132"/>
      <c r="M19" s="132"/>
      <c r="N19" s="132"/>
      <c r="O19" s="132"/>
      <c r="P19" s="132"/>
      <c r="Q19" s="133"/>
      <c r="R19" s="133"/>
      <c r="S19" s="133"/>
      <c r="T19" s="133"/>
      <c r="U19" s="133"/>
      <c r="V19" s="133"/>
      <c r="W19" s="133"/>
      <c r="X19" s="133"/>
      <c r="Y19" s="134"/>
      <c r="Z19" s="134"/>
      <c r="AA19" s="134"/>
      <c r="AB19" s="134"/>
      <c r="AC19" s="134"/>
      <c r="AD19" s="134"/>
      <c r="AE19" s="134"/>
      <c r="AF19" s="134"/>
    </row>
    <row r="20" spans="1:32">
      <c r="A20" s="129"/>
      <c r="B20" s="129"/>
      <c r="C20" s="129"/>
      <c r="D20" s="129"/>
      <c r="E20" s="129"/>
      <c r="F20" s="129"/>
      <c r="G20" s="129"/>
      <c r="H20" s="129"/>
      <c r="I20" s="132"/>
      <c r="J20" s="132"/>
      <c r="K20" s="132"/>
      <c r="L20" s="132"/>
      <c r="M20" s="132"/>
      <c r="N20" s="132"/>
      <c r="O20" s="132"/>
      <c r="P20" s="132"/>
      <c r="Q20" s="133"/>
      <c r="R20" s="133"/>
      <c r="S20" s="133"/>
      <c r="T20" s="133"/>
      <c r="U20" s="133"/>
      <c r="V20" s="133"/>
      <c r="W20" s="133"/>
      <c r="X20" s="133"/>
      <c r="Y20" s="134"/>
      <c r="Z20" s="134"/>
      <c r="AA20" s="134"/>
      <c r="AB20" s="134"/>
      <c r="AC20" s="134"/>
      <c r="AD20" s="134"/>
      <c r="AE20" s="134"/>
      <c r="AF20" s="134"/>
    </row>
    <row r="21" spans="1:32">
      <c r="A21" s="129"/>
      <c r="B21" s="129"/>
      <c r="C21" s="129"/>
      <c r="D21" s="129"/>
      <c r="E21" s="129"/>
      <c r="F21" s="129"/>
      <c r="G21" s="129"/>
      <c r="H21" s="129"/>
      <c r="I21" s="132"/>
      <c r="J21" s="132"/>
      <c r="K21" s="132"/>
      <c r="L21" s="132"/>
      <c r="M21" s="132"/>
      <c r="N21" s="132"/>
      <c r="O21" s="132"/>
      <c r="P21" s="132"/>
      <c r="Q21" s="133"/>
      <c r="R21" s="133"/>
      <c r="S21" s="133"/>
      <c r="T21" s="133"/>
      <c r="U21" s="133"/>
      <c r="V21" s="133"/>
      <c r="W21" s="133"/>
      <c r="X21" s="133"/>
      <c r="Y21" s="134"/>
      <c r="Z21" s="134"/>
      <c r="AA21" s="134"/>
      <c r="AB21" s="134"/>
      <c r="AC21" s="134"/>
      <c r="AD21" s="134"/>
      <c r="AE21" s="134"/>
      <c r="AF21" s="134"/>
    </row>
    <row r="22" spans="1:32">
      <c r="A22" s="129"/>
      <c r="B22" s="129"/>
      <c r="C22" s="129"/>
      <c r="D22" s="129"/>
      <c r="E22" s="129"/>
      <c r="F22" s="129"/>
      <c r="G22" s="129"/>
      <c r="H22" s="129"/>
      <c r="I22" s="132"/>
      <c r="J22" s="132"/>
      <c r="K22" s="132"/>
      <c r="L22" s="132"/>
      <c r="M22" s="132"/>
      <c r="N22" s="132"/>
      <c r="O22" s="132"/>
      <c r="P22" s="132"/>
      <c r="Q22" s="133"/>
      <c r="R22" s="133"/>
      <c r="S22" s="133"/>
      <c r="T22" s="133"/>
      <c r="U22" s="133"/>
      <c r="V22" s="133"/>
      <c r="W22" s="133"/>
      <c r="X22" s="133"/>
      <c r="Y22" s="134"/>
      <c r="Z22" s="134"/>
      <c r="AA22" s="134"/>
      <c r="AB22" s="134"/>
      <c r="AC22" s="134"/>
      <c r="AD22" s="134"/>
      <c r="AE22" s="134"/>
      <c r="AF22" s="134"/>
    </row>
    <row r="23" spans="1:32">
      <c r="A23" s="129"/>
      <c r="B23" s="129"/>
      <c r="C23" s="129"/>
      <c r="D23" s="129"/>
      <c r="E23" s="129"/>
      <c r="F23" s="129"/>
      <c r="G23" s="129"/>
      <c r="H23" s="129"/>
      <c r="I23" s="132"/>
      <c r="J23" s="132"/>
      <c r="K23" s="132"/>
      <c r="L23" s="132"/>
      <c r="M23" s="132"/>
      <c r="N23" s="132"/>
      <c r="O23" s="132"/>
      <c r="P23" s="132"/>
      <c r="Q23" s="133"/>
      <c r="R23" s="133"/>
      <c r="S23" s="133"/>
      <c r="T23" s="133"/>
      <c r="U23" s="133"/>
      <c r="V23" s="133"/>
      <c r="W23" s="133"/>
      <c r="X23" s="133"/>
      <c r="Y23" s="134"/>
      <c r="Z23" s="134"/>
      <c r="AA23" s="134"/>
      <c r="AB23" s="134"/>
      <c r="AC23" s="134"/>
      <c r="AD23" s="134"/>
      <c r="AE23" s="134"/>
      <c r="AF23" s="134"/>
    </row>
    <row r="24" spans="1:32">
      <c r="A24" s="129"/>
      <c r="B24" s="129"/>
      <c r="C24" s="129"/>
      <c r="D24" s="129"/>
      <c r="E24" s="129"/>
      <c r="F24" s="129"/>
      <c r="G24" s="129"/>
      <c r="H24" s="129"/>
      <c r="I24" s="132"/>
      <c r="J24" s="132"/>
      <c r="K24" s="132"/>
      <c r="L24" s="132"/>
      <c r="M24" s="132"/>
      <c r="N24" s="132"/>
      <c r="O24" s="132"/>
      <c r="P24" s="132"/>
      <c r="Q24" s="133"/>
      <c r="R24" s="133"/>
      <c r="S24" s="133"/>
      <c r="T24" s="133"/>
      <c r="U24" s="133"/>
      <c r="V24" s="133"/>
      <c r="W24" s="133"/>
      <c r="X24" s="133"/>
      <c r="Y24" s="134"/>
      <c r="Z24" s="134"/>
      <c r="AA24" s="134"/>
      <c r="AB24" s="134"/>
      <c r="AC24" s="134"/>
      <c r="AD24" s="134"/>
      <c r="AE24" s="134"/>
      <c r="AF24" s="134"/>
    </row>
    <row r="25" spans="1:32">
      <c r="A25" s="129"/>
      <c r="B25" s="129"/>
      <c r="C25" s="129"/>
      <c r="D25" s="129"/>
      <c r="E25" s="129"/>
      <c r="F25" s="129"/>
      <c r="G25" s="129"/>
      <c r="H25" s="129"/>
      <c r="I25" s="132"/>
      <c r="J25" s="132"/>
      <c r="K25" s="132"/>
      <c r="L25" s="132"/>
      <c r="M25" s="132"/>
      <c r="N25" s="132"/>
      <c r="O25" s="132"/>
      <c r="P25" s="132"/>
      <c r="Q25" s="133"/>
      <c r="R25" s="133"/>
      <c r="S25" s="133"/>
      <c r="T25" s="133"/>
      <c r="U25" s="133"/>
      <c r="V25" s="133"/>
      <c r="W25" s="133"/>
      <c r="X25" s="133"/>
      <c r="Y25" s="134"/>
      <c r="Z25" s="134"/>
      <c r="AA25" s="134"/>
      <c r="AB25" s="134"/>
      <c r="AC25" s="134"/>
      <c r="AD25" s="134"/>
      <c r="AE25" s="134"/>
      <c r="AF25" s="134"/>
    </row>
    <row r="26" spans="1:32">
      <c r="A26" s="137"/>
      <c r="B26" s="137"/>
      <c r="C26" s="137"/>
      <c r="D26" s="137"/>
      <c r="E26" s="137"/>
      <c r="F26" s="137"/>
      <c r="G26" s="137"/>
      <c r="H26" s="137"/>
      <c r="I26" s="136"/>
      <c r="J26" s="136"/>
      <c r="K26" s="136"/>
      <c r="L26" s="136"/>
      <c r="M26" s="136"/>
      <c r="N26" s="136"/>
      <c r="O26" s="136"/>
      <c r="P26" s="136"/>
      <c r="Q26" s="138"/>
      <c r="R26" s="139"/>
      <c r="S26" s="139"/>
      <c r="T26" s="139"/>
      <c r="U26" s="139"/>
      <c r="V26" s="139"/>
      <c r="W26" s="138"/>
      <c r="X26" s="138"/>
      <c r="Y26" s="135"/>
      <c r="Z26" s="135"/>
      <c r="AA26" s="135"/>
      <c r="AB26" s="135"/>
      <c r="AC26" s="135"/>
      <c r="AD26" s="135"/>
      <c r="AE26" s="135"/>
      <c r="AF26" s="135"/>
    </row>
    <row r="27" spans="1:32">
      <c r="A27" s="137"/>
      <c r="B27" s="137"/>
      <c r="C27" s="137"/>
      <c r="D27" s="137"/>
      <c r="E27" s="137"/>
      <c r="F27" s="137"/>
      <c r="G27" s="137"/>
      <c r="H27" s="137"/>
      <c r="I27" s="136"/>
      <c r="J27" s="136"/>
      <c r="K27" s="136"/>
      <c r="L27" s="136"/>
      <c r="M27" s="136"/>
      <c r="N27" s="136"/>
      <c r="O27" s="136"/>
      <c r="P27" s="136"/>
      <c r="Q27" s="138"/>
      <c r="R27" s="139"/>
      <c r="S27" s="139"/>
      <c r="T27" s="139"/>
      <c r="U27" s="139"/>
      <c r="V27" s="139"/>
      <c r="W27" s="138"/>
      <c r="X27" s="138"/>
      <c r="Y27" s="135"/>
      <c r="Z27" s="135"/>
      <c r="AA27" s="135"/>
      <c r="AB27" s="135"/>
      <c r="AC27" s="135"/>
      <c r="AD27" s="135"/>
      <c r="AE27" s="135"/>
      <c r="AF27" s="135"/>
    </row>
    <row r="28" spans="1:32">
      <c r="A28" s="137"/>
      <c r="B28" s="137"/>
      <c r="C28" s="137"/>
      <c r="D28" s="137"/>
      <c r="E28" s="137"/>
      <c r="F28" s="137"/>
      <c r="G28" s="137"/>
      <c r="H28" s="137"/>
      <c r="I28" s="136"/>
      <c r="J28" s="136"/>
      <c r="K28" s="136"/>
      <c r="L28" s="136"/>
      <c r="M28" s="136"/>
      <c r="N28" s="136"/>
      <c r="O28" s="136"/>
      <c r="P28" s="136"/>
      <c r="Q28" s="138"/>
      <c r="R28" s="139"/>
      <c r="S28" s="139"/>
      <c r="T28" s="139"/>
      <c r="U28" s="139"/>
      <c r="V28" s="139"/>
      <c r="W28" s="138"/>
      <c r="X28" s="138"/>
      <c r="Y28" s="135"/>
      <c r="Z28" s="135"/>
      <c r="AA28" s="135"/>
      <c r="AB28" s="135"/>
      <c r="AC28" s="135"/>
      <c r="AD28" s="135"/>
      <c r="AE28" s="135"/>
      <c r="AF28" s="135"/>
    </row>
    <row r="29" spans="1:32">
      <c r="A29" s="137"/>
      <c r="B29" s="137"/>
      <c r="C29" s="137"/>
      <c r="D29" s="137"/>
      <c r="E29" s="137"/>
      <c r="F29" s="137"/>
      <c r="G29" s="137"/>
      <c r="H29" s="137"/>
      <c r="I29" s="136"/>
      <c r="J29" s="136"/>
      <c r="K29" s="136"/>
      <c r="L29" s="136"/>
      <c r="M29" s="136"/>
      <c r="N29" s="136"/>
      <c r="O29" s="136"/>
      <c r="P29" s="136"/>
      <c r="Q29" s="138"/>
      <c r="R29" s="139"/>
      <c r="S29" s="139"/>
      <c r="T29" s="139"/>
      <c r="U29" s="139"/>
      <c r="V29" s="139"/>
      <c r="W29" s="138"/>
      <c r="X29" s="138"/>
      <c r="Y29" s="135"/>
      <c r="Z29" s="135"/>
      <c r="AA29" s="135"/>
      <c r="AB29" s="135"/>
      <c r="AC29" s="135"/>
      <c r="AD29" s="135"/>
      <c r="AE29" s="135"/>
      <c r="AF29" s="135"/>
    </row>
    <row r="30" spans="1:32">
      <c r="A30" s="137"/>
      <c r="B30" s="137"/>
      <c r="C30" s="137"/>
      <c r="D30" s="137"/>
      <c r="E30" s="137"/>
      <c r="F30" s="137"/>
      <c r="G30" s="137"/>
      <c r="H30" s="137"/>
      <c r="I30" s="136"/>
      <c r="J30" s="136"/>
      <c r="K30" s="136"/>
      <c r="L30" s="136"/>
      <c r="M30" s="136"/>
      <c r="N30" s="136"/>
      <c r="O30" s="136"/>
      <c r="P30" s="136"/>
      <c r="Q30" s="138"/>
      <c r="R30" s="139"/>
      <c r="S30" s="139"/>
      <c r="T30" s="139"/>
      <c r="U30" s="139"/>
      <c r="V30" s="139"/>
      <c r="W30" s="138"/>
      <c r="X30" s="138"/>
      <c r="Y30" s="135"/>
      <c r="Z30" s="135"/>
      <c r="AA30" s="135"/>
      <c r="AB30" s="135"/>
      <c r="AC30" s="135"/>
      <c r="AD30" s="135"/>
      <c r="AE30" s="135"/>
      <c r="AF30" s="135"/>
    </row>
    <row r="31" spans="1:32">
      <c r="A31" s="137"/>
      <c r="B31" s="137"/>
      <c r="C31" s="137"/>
      <c r="D31" s="137"/>
      <c r="E31" s="137"/>
      <c r="F31" s="137"/>
      <c r="G31" s="137"/>
      <c r="H31" s="137"/>
      <c r="I31" s="136"/>
      <c r="J31" s="136"/>
      <c r="K31" s="136"/>
      <c r="L31" s="136"/>
      <c r="M31" s="136"/>
      <c r="N31" s="136"/>
      <c r="O31" s="136"/>
      <c r="P31" s="136"/>
      <c r="Q31" s="138"/>
      <c r="R31" s="139"/>
      <c r="S31" s="139"/>
      <c r="T31" s="139"/>
      <c r="U31" s="139"/>
      <c r="V31" s="139"/>
      <c r="W31" s="138"/>
      <c r="X31" s="138"/>
      <c r="Y31" s="135"/>
      <c r="Z31" s="135"/>
      <c r="AA31" s="135"/>
      <c r="AB31" s="135"/>
      <c r="AC31" s="135"/>
      <c r="AD31" s="135"/>
      <c r="AE31" s="135"/>
      <c r="AF31" s="135"/>
    </row>
    <row r="32" spans="1:32">
      <c r="A32" s="137"/>
      <c r="B32" s="137"/>
      <c r="C32" s="137"/>
      <c r="D32" s="137"/>
      <c r="E32" s="137"/>
      <c r="F32" s="137"/>
      <c r="G32" s="137"/>
      <c r="H32" s="137"/>
      <c r="I32" s="136"/>
      <c r="J32" s="136"/>
      <c r="K32" s="136"/>
      <c r="L32" s="136"/>
      <c r="M32" s="136"/>
      <c r="N32" s="136"/>
      <c r="O32" s="136"/>
      <c r="P32" s="136"/>
      <c r="Q32" s="138"/>
      <c r="R32" s="139"/>
      <c r="S32" s="139"/>
      <c r="T32" s="139"/>
      <c r="U32" s="139"/>
      <c r="V32" s="139"/>
      <c r="W32" s="138"/>
      <c r="X32" s="138"/>
      <c r="Y32" s="135"/>
      <c r="Z32" s="135"/>
      <c r="AA32" s="135"/>
      <c r="AB32" s="135"/>
      <c r="AC32" s="135"/>
      <c r="AD32" s="135"/>
      <c r="AE32" s="135"/>
      <c r="AF32" s="135"/>
    </row>
    <row r="33" spans="1:32">
      <c r="A33" s="137"/>
      <c r="B33" s="137"/>
      <c r="C33" s="137"/>
      <c r="D33" s="137"/>
      <c r="E33" s="137"/>
      <c r="F33" s="137"/>
      <c r="G33" s="137"/>
      <c r="H33" s="137"/>
      <c r="I33" s="136"/>
      <c r="J33" s="136"/>
      <c r="K33" s="136"/>
      <c r="L33" s="136"/>
      <c r="M33" s="136"/>
      <c r="N33" s="136"/>
      <c r="O33" s="136"/>
      <c r="P33" s="136"/>
      <c r="Q33" s="138"/>
      <c r="R33" s="139"/>
      <c r="S33" s="139"/>
      <c r="T33" s="139"/>
      <c r="U33" s="139"/>
      <c r="V33" s="139"/>
      <c r="W33" s="138"/>
      <c r="X33" s="138"/>
      <c r="Y33" s="135"/>
      <c r="Z33" s="135"/>
      <c r="AA33" s="135"/>
      <c r="AB33" s="135"/>
      <c r="AC33" s="135"/>
      <c r="AD33" s="135"/>
      <c r="AE33" s="135"/>
      <c r="AF33" s="135"/>
    </row>
    <row r="34" spans="1:32">
      <c r="A34" s="137"/>
      <c r="B34" s="137"/>
      <c r="C34" s="137"/>
      <c r="D34" s="137"/>
      <c r="E34" s="137"/>
      <c r="F34" s="137"/>
      <c r="G34" s="137"/>
      <c r="H34" s="137"/>
      <c r="I34" s="136"/>
      <c r="J34" s="136"/>
      <c r="K34" s="136"/>
      <c r="L34" s="136"/>
      <c r="M34" s="136"/>
      <c r="N34" s="136"/>
      <c r="O34" s="136"/>
      <c r="P34" s="136"/>
      <c r="Q34" s="138"/>
      <c r="R34" s="139"/>
      <c r="S34" s="139"/>
      <c r="T34" s="139"/>
      <c r="U34" s="139"/>
      <c r="V34" s="139"/>
      <c r="W34" s="138"/>
      <c r="X34" s="138"/>
      <c r="Y34" s="135"/>
      <c r="Z34" s="135"/>
      <c r="AA34" s="135"/>
      <c r="AB34" s="135"/>
      <c r="AC34" s="135"/>
      <c r="AD34" s="135"/>
      <c r="AE34" s="135"/>
      <c r="AF34" s="135"/>
    </row>
    <row r="35" spans="1:32">
      <c r="A35" s="137"/>
      <c r="B35" s="137"/>
      <c r="C35" s="137"/>
      <c r="D35" s="137"/>
      <c r="E35" s="137"/>
      <c r="F35" s="137"/>
      <c r="G35" s="137"/>
      <c r="H35" s="137"/>
      <c r="I35" s="136"/>
      <c r="J35" s="136"/>
      <c r="K35" s="136"/>
      <c r="L35" s="136"/>
      <c r="M35" s="136"/>
      <c r="N35" s="136"/>
      <c r="O35" s="136"/>
      <c r="P35" s="136"/>
      <c r="Q35" s="138"/>
      <c r="R35" s="139"/>
      <c r="S35" s="139"/>
      <c r="T35" s="139"/>
      <c r="U35" s="139"/>
      <c r="V35" s="139"/>
      <c r="W35" s="138"/>
      <c r="X35" s="138"/>
      <c r="Y35" s="135"/>
      <c r="Z35" s="135"/>
      <c r="AA35" s="135"/>
      <c r="AB35" s="135"/>
      <c r="AC35" s="135"/>
      <c r="AD35" s="135"/>
      <c r="AE35" s="135"/>
      <c r="AF35" s="135"/>
    </row>
    <row r="36" spans="1:32">
      <c r="A36" s="137"/>
      <c r="B36" s="137"/>
      <c r="C36" s="137"/>
      <c r="D36" s="137"/>
      <c r="E36" s="137"/>
      <c r="F36" s="137"/>
      <c r="G36" s="137"/>
      <c r="H36" s="137"/>
      <c r="I36" s="136"/>
      <c r="J36" s="136"/>
      <c r="K36" s="136"/>
      <c r="L36" s="136"/>
      <c r="M36" s="136"/>
      <c r="N36" s="136"/>
      <c r="O36" s="136"/>
      <c r="P36" s="136"/>
      <c r="Q36" s="138"/>
      <c r="R36" s="139"/>
      <c r="S36" s="139"/>
      <c r="T36" s="139"/>
      <c r="U36" s="139"/>
      <c r="V36" s="139"/>
      <c r="W36" s="138"/>
      <c r="X36" s="138"/>
      <c r="Y36" s="135"/>
      <c r="Z36" s="135"/>
      <c r="AA36" s="135"/>
      <c r="AB36" s="135"/>
      <c r="AC36" s="135"/>
      <c r="AD36" s="135"/>
      <c r="AE36" s="135"/>
      <c r="AF36" s="135"/>
    </row>
    <row r="37" spans="1:32">
      <c r="A37" s="137"/>
      <c r="B37" s="137"/>
      <c r="C37" s="137"/>
      <c r="D37" s="137"/>
      <c r="E37" s="137"/>
      <c r="F37" s="137"/>
      <c r="G37" s="137"/>
      <c r="H37" s="137"/>
      <c r="I37" s="136"/>
      <c r="J37" s="136"/>
      <c r="K37" s="136"/>
      <c r="L37" s="136"/>
      <c r="M37" s="136"/>
      <c r="N37" s="136"/>
      <c r="O37" s="136"/>
      <c r="P37" s="136"/>
      <c r="Q37" s="138"/>
      <c r="R37" s="139"/>
      <c r="S37" s="139"/>
      <c r="T37" s="139"/>
      <c r="U37" s="139"/>
      <c r="V37" s="139"/>
      <c r="W37" s="138"/>
      <c r="X37" s="138"/>
      <c r="Y37" s="135"/>
      <c r="Z37" s="135"/>
      <c r="AA37" s="135"/>
      <c r="AB37" s="135"/>
      <c r="AC37" s="135"/>
      <c r="AD37" s="135"/>
      <c r="AE37" s="135"/>
      <c r="AF37" s="135"/>
    </row>
    <row r="38" spans="1:32">
      <c r="A38" s="137"/>
      <c r="B38" s="137"/>
      <c r="C38" s="137"/>
      <c r="D38" s="137"/>
      <c r="E38" s="137"/>
      <c r="F38" s="137"/>
      <c r="G38" s="137"/>
      <c r="H38" s="137"/>
      <c r="I38" s="136"/>
      <c r="J38" s="136"/>
      <c r="K38" s="136"/>
      <c r="L38" s="136"/>
      <c r="M38" s="136"/>
      <c r="N38" s="136"/>
      <c r="O38" s="136"/>
      <c r="P38" s="136"/>
      <c r="Q38" s="138"/>
      <c r="R38" s="139"/>
      <c r="S38" s="139"/>
      <c r="T38" s="139"/>
      <c r="U38" s="139"/>
      <c r="V38" s="139"/>
      <c r="W38" s="138"/>
      <c r="X38" s="138"/>
      <c r="Y38" s="135"/>
      <c r="Z38" s="135"/>
      <c r="AA38" s="135"/>
      <c r="AB38" s="135"/>
      <c r="AC38" s="135"/>
      <c r="AD38" s="135"/>
      <c r="AE38" s="135"/>
      <c r="AF38" s="135"/>
    </row>
    <row r="39" spans="1:32">
      <c r="A39" s="137"/>
      <c r="B39" s="137"/>
      <c r="C39" s="137"/>
      <c r="D39" s="137"/>
      <c r="E39" s="137"/>
      <c r="F39" s="137"/>
      <c r="G39" s="137"/>
      <c r="H39" s="137"/>
      <c r="I39" s="136"/>
      <c r="J39" s="136"/>
      <c r="K39" s="136"/>
      <c r="L39" s="136"/>
      <c r="M39" s="136"/>
      <c r="N39" s="136"/>
      <c r="O39" s="136"/>
      <c r="P39" s="136"/>
      <c r="Q39" s="138"/>
      <c r="R39" s="139"/>
      <c r="S39" s="139"/>
      <c r="T39" s="139"/>
      <c r="U39" s="139"/>
      <c r="V39" s="139"/>
      <c r="W39" s="138"/>
      <c r="X39" s="138"/>
      <c r="Y39" s="135"/>
      <c r="Z39" s="135"/>
      <c r="AA39" s="135"/>
      <c r="AB39" s="135"/>
      <c r="AC39" s="135"/>
      <c r="AD39" s="135"/>
      <c r="AE39" s="135"/>
      <c r="AF39" s="135"/>
    </row>
    <row r="40" spans="1:32">
      <c r="A40" s="137"/>
      <c r="B40" s="137"/>
      <c r="C40" s="137"/>
      <c r="D40" s="137"/>
      <c r="E40" s="137"/>
      <c r="F40" s="137"/>
      <c r="G40" s="137"/>
      <c r="H40" s="137"/>
      <c r="I40" s="136"/>
      <c r="J40" s="136"/>
      <c r="K40" s="136"/>
      <c r="L40" s="136"/>
      <c r="M40" s="136"/>
      <c r="N40" s="136"/>
      <c r="O40" s="136"/>
      <c r="P40" s="136"/>
      <c r="Q40" s="138"/>
      <c r="R40" s="139"/>
      <c r="S40" s="139"/>
      <c r="T40" s="139"/>
      <c r="U40" s="139"/>
      <c r="V40" s="139"/>
      <c r="W40" s="138"/>
      <c r="X40" s="138"/>
      <c r="Y40" s="135"/>
      <c r="Z40" s="135"/>
      <c r="AA40" s="135"/>
      <c r="AB40" s="135"/>
      <c r="AC40" s="135"/>
      <c r="AD40" s="135"/>
      <c r="AE40" s="135"/>
      <c r="AF40" s="135"/>
    </row>
    <row r="41" spans="1:32">
      <c r="A41" s="137"/>
      <c r="B41" s="137"/>
      <c r="C41" s="137"/>
      <c r="D41" s="137"/>
      <c r="E41" s="137"/>
      <c r="F41" s="137"/>
      <c r="G41" s="137"/>
      <c r="H41" s="137"/>
      <c r="I41" s="136"/>
      <c r="J41" s="136"/>
      <c r="K41" s="136"/>
      <c r="L41" s="136"/>
      <c r="M41" s="136"/>
      <c r="N41" s="136"/>
      <c r="O41" s="136"/>
      <c r="P41" s="136"/>
      <c r="Q41" s="138"/>
      <c r="R41" s="139"/>
      <c r="S41" s="139"/>
      <c r="T41" s="139"/>
      <c r="U41" s="139"/>
      <c r="V41" s="139"/>
      <c r="W41" s="138"/>
      <c r="X41" s="138"/>
      <c r="Y41" s="135"/>
      <c r="Z41" s="135"/>
      <c r="AA41" s="135"/>
      <c r="AB41" s="135"/>
      <c r="AC41" s="135"/>
      <c r="AD41" s="135"/>
      <c r="AE41" s="135"/>
      <c r="AF41" s="135"/>
    </row>
    <row r="42" spans="1:32">
      <c r="A42" s="137"/>
      <c r="B42" s="137"/>
      <c r="C42" s="137"/>
      <c r="D42" s="137"/>
      <c r="E42" s="137"/>
      <c r="F42" s="137"/>
      <c r="G42" s="137"/>
      <c r="H42" s="137"/>
      <c r="I42" s="136"/>
      <c r="J42" s="136"/>
      <c r="K42" s="136"/>
      <c r="L42" s="136"/>
      <c r="M42" s="136"/>
      <c r="N42" s="136"/>
      <c r="O42" s="136"/>
      <c r="P42" s="136"/>
      <c r="Q42" s="138"/>
      <c r="R42" s="139"/>
      <c r="S42" s="139"/>
      <c r="T42" s="139"/>
      <c r="U42" s="139"/>
      <c r="V42" s="139"/>
      <c r="W42" s="138"/>
      <c r="X42" s="138"/>
      <c r="Y42" s="135"/>
      <c r="Z42" s="135"/>
      <c r="AA42" s="135"/>
      <c r="AB42" s="135"/>
      <c r="AC42" s="135"/>
      <c r="AD42" s="135"/>
      <c r="AE42" s="135"/>
      <c r="AF42" s="135"/>
    </row>
    <row r="43" spans="1:32">
      <c r="A43" s="137"/>
      <c r="B43" s="137"/>
      <c r="C43" s="137"/>
      <c r="D43" s="137"/>
      <c r="E43" s="137"/>
      <c r="F43" s="137"/>
      <c r="G43" s="137"/>
      <c r="H43" s="137"/>
      <c r="I43" s="136"/>
      <c r="J43" s="136"/>
      <c r="K43" s="136"/>
      <c r="L43" s="136"/>
      <c r="M43" s="136"/>
      <c r="N43" s="136"/>
      <c r="O43" s="136"/>
      <c r="P43" s="136"/>
      <c r="Q43" s="138"/>
      <c r="R43" s="139"/>
      <c r="S43" s="139"/>
      <c r="T43" s="139"/>
      <c r="U43" s="139"/>
      <c r="V43" s="139"/>
      <c r="W43" s="138"/>
      <c r="X43" s="138"/>
      <c r="Y43" s="135"/>
      <c r="Z43" s="135"/>
      <c r="AA43" s="135"/>
      <c r="AB43" s="135"/>
      <c r="AC43" s="135"/>
      <c r="AD43" s="135"/>
      <c r="AE43" s="135"/>
      <c r="AF43" s="135"/>
    </row>
    <row r="44" spans="1:32">
      <c r="A44" s="137"/>
      <c r="B44" s="137"/>
      <c r="C44" s="137"/>
      <c r="D44" s="137"/>
      <c r="E44" s="137"/>
      <c r="F44" s="137"/>
      <c r="G44" s="137"/>
      <c r="H44" s="137"/>
      <c r="I44" s="136"/>
      <c r="J44" s="136"/>
      <c r="K44" s="136"/>
      <c r="L44" s="136"/>
      <c r="M44" s="136"/>
      <c r="N44" s="136"/>
      <c r="O44" s="136"/>
      <c r="P44" s="136"/>
      <c r="Q44" s="138"/>
      <c r="R44" s="139"/>
      <c r="S44" s="139"/>
      <c r="T44" s="139"/>
      <c r="U44" s="139"/>
      <c r="V44" s="139"/>
      <c r="W44" s="138"/>
      <c r="X44" s="138"/>
      <c r="Y44" s="135"/>
      <c r="Z44" s="135"/>
      <c r="AA44" s="135"/>
      <c r="AB44" s="135"/>
      <c r="AC44" s="135"/>
      <c r="AD44" s="135"/>
      <c r="AE44" s="135"/>
      <c r="AF44" s="135"/>
    </row>
    <row r="45" spans="1:32">
      <c r="A45" s="137"/>
      <c r="B45" s="137"/>
      <c r="C45" s="137"/>
      <c r="D45" s="137"/>
      <c r="E45" s="137"/>
      <c r="F45" s="137"/>
      <c r="G45" s="137"/>
      <c r="H45" s="137"/>
      <c r="I45" s="136"/>
      <c r="J45" s="136"/>
      <c r="K45" s="136"/>
      <c r="L45" s="136"/>
      <c r="M45" s="136"/>
      <c r="N45" s="136"/>
      <c r="O45" s="136"/>
      <c r="P45" s="136"/>
      <c r="Q45" s="138"/>
      <c r="R45" s="139"/>
      <c r="S45" s="139"/>
      <c r="T45" s="139"/>
      <c r="U45" s="139"/>
      <c r="V45" s="139"/>
      <c r="W45" s="138"/>
      <c r="X45" s="138"/>
      <c r="Y45" s="135"/>
      <c r="Z45" s="135"/>
      <c r="AA45" s="135"/>
      <c r="AB45" s="135"/>
      <c r="AC45" s="135"/>
      <c r="AD45" s="135"/>
      <c r="AE45" s="135"/>
      <c r="AF45" s="135"/>
    </row>
    <row r="46" spans="1:32">
      <c r="A46" s="137"/>
      <c r="B46" s="137"/>
      <c r="C46" s="137"/>
      <c r="D46" s="137"/>
      <c r="E46" s="137"/>
      <c r="F46" s="137"/>
      <c r="G46" s="137"/>
      <c r="H46" s="137"/>
      <c r="I46" s="136"/>
      <c r="J46" s="136"/>
      <c r="K46" s="136"/>
      <c r="L46" s="136"/>
      <c r="M46" s="136"/>
      <c r="N46" s="136"/>
      <c r="O46" s="136"/>
      <c r="P46" s="136"/>
      <c r="Q46" s="138"/>
      <c r="R46" s="138"/>
      <c r="S46" s="138"/>
      <c r="T46" s="138"/>
      <c r="U46" s="138"/>
      <c r="V46" s="138"/>
      <c r="W46" s="138"/>
      <c r="X46" s="138"/>
      <c r="Y46" s="135"/>
      <c r="Z46" s="135"/>
      <c r="AA46" s="135"/>
      <c r="AB46" s="135"/>
      <c r="AC46" s="135"/>
      <c r="AD46" s="135"/>
      <c r="AE46" s="135"/>
      <c r="AF46" s="135"/>
    </row>
    <row r="47" spans="1:32">
      <c r="A47" s="137"/>
      <c r="B47" s="137"/>
      <c r="C47" s="137"/>
      <c r="D47" s="137"/>
      <c r="E47" s="137"/>
      <c r="F47" s="137"/>
      <c r="G47" s="137"/>
      <c r="H47" s="137"/>
      <c r="I47" s="136"/>
      <c r="J47" s="136"/>
      <c r="K47" s="136"/>
      <c r="L47" s="136"/>
      <c r="M47" s="136"/>
      <c r="N47" s="136"/>
      <c r="O47" s="136"/>
      <c r="P47" s="136"/>
      <c r="Q47" s="138"/>
      <c r="R47" s="138"/>
      <c r="S47" s="138"/>
      <c r="T47" s="138"/>
      <c r="U47" s="138"/>
      <c r="V47" s="138"/>
      <c r="W47" s="138"/>
      <c r="X47" s="138"/>
      <c r="Y47" s="135"/>
      <c r="Z47" s="135"/>
      <c r="AA47" s="135"/>
      <c r="AB47" s="135"/>
      <c r="AC47" s="135"/>
      <c r="AD47" s="135"/>
      <c r="AE47" s="135"/>
      <c r="AF47" s="135"/>
    </row>
    <row r="48" spans="1:32">
      <c r="E48" s="140"/>
      <c r="F48" s="140"/>
      <c r="G48" s="140"/>
      <c r="H48" s="140"/>
      <c r="I48" s="140"/>
      <c r="J48" s="140"/>
      <c r="K48" s="140"/>
      <c r="L48" s="140"/>
      <c r="M48" s="142"/>
      <c r="N48" s="142"/>
      <c r="O48" s="142"/>
      <c r="P48" s="142"/>
      <c r="Q48" s="142"/>
      <c r="R48" s="142"/>
      <c r="S48" s="142"/>
      <c r="T48" s="142"/>
      <c r="U48" s="141"/>
      <c r="V48" s="141"/>
      <c r="W48" s="141"/>
      <c r="X48" s="141"/>
      <c r="Y48" s="141"/>
      <c r="Z48" s="141"/>
      <c r="AA48" s="141"/>
      <c r="AB48" s="141"/>
    </row>
    <row r="49" spans="5:28">
      <c r="E49" s="140"/>
      <c r="F49" s="140"/>
      <c r="G49" s="140"/>
      <c r="H49" s="140"/>
      <c r="I49" s="140"/>
      <c r="J49" s="140"/>
      <c r="K49" s="140"/>
      <c r="L49" s="140"/>
      <c r="M49" s="142"/>
      <c r="N49" s="142"/>
      <c r="O49" s="142"/>
      <c r="P49" s="142"/>
      <c r="Q49" s="142"/>
      <c r="R49" s="142"/>
      <c r="S49" s="142"/>
      <c r="T49" s="142"/>
      <c r="U49" s="141"/>
      <c r="V49" s="141"/>
      <c r="W49" s="141"/>
      <c r="X49" s="141"/>
      <c r="Y49" s="141"/>
      <c r="Z49" s="141"/>
      <c r="AA49" s="141"/>
      <c r="AB49" s="141"/>
    </row>
    <row r="50" spans="5:28">
      <c r="E50" s="140"/>
      <c r="F50" s="140"/>
      <c r="G50" s="140"/>
      <c r="H50" s="140"/>
      <c r="I50" s="140"/>
      <c r="J50" s="140"/>
      <c r="K50" s="140"/>
      <c r="L50" s="140"/>
      <c r="M50" s="142"/>
      <c r="N50" s="142"/>
      <c r="O50" s="142"/>
      <c r="P50" s="142"/>
      <c r="Q50" s="142"/>
      <c r="R50" s="142"/>
      <c r="S50" s="142"/>
      <c r="T50" s="142"/>
      <c r="U50" s="141"/>
      <c r="V50" s="141"/>
      <c r="W50" s="141"/>
      <c r="X50" s="141"/>
      <c r="Y50" s="141"/>
      <c r="Z50" s="141"/>
      <c r="AA50" s="141"/>
      <c r="AB50" s="141"/>
    </row>
    <row r="51" spans="5:28">
      <c r="E51" s="140"/>
      <c r="F51" s="140"/>
      <c r="G51" s="140"/>
      <c r="H51" s="140"/>
      <c r="I51" s="140"/>
      <c r="J51" s="140"/>
      <c r="K51" s="140"/>
      <c r="L51" s="140"/>
      <c r="M51" s="142"/>
      <c r="N51" s="142"/>
      <c r="O51" s="142"/>
      <c r="P51" s="142"/>
      <c r="Q51" s="142"/>
      <c r="R51" s="142"/>
      <c r="S51" s="142"/>
      <c r="T51" s="142"/>
      <c r="U51" s="141"/>
      <c r="V51" s="141"/>
      <c r="W51" s="141"/>
      <c r="X51" s="141"/>
      <c r="Y51" s="141"/>
      <c r="Z51" s="141"/>
      <c r="AA51" s="141"/>
      <c r="AB51" s="141"/>
    </row>
    <row r="52" spans="5:28">
      <c r="E52" s="140"/>
      <c r="F52" s="140"/>
      <c r="G52" s="140"/>
      <c r="H52" s="140"/>
      <c r="I52" s="140"/>
      <c r="J52" s="140"/>
      <c r="K52" s="140"/>
      <c r="L52" s="140"/>
      <c r="M52" s="142"/>
      <c r="N52" s="142"/>
      <c r="O52" s="142"/>
      <c r="P52" s="142"/>
      <c r="Q52" s="142"/>
      <c r="R52" s="142"/>
      <c r="S52" s="142"/>
      <c r="T52" s="142"/>
      <c r="U52" s="141"/>
      <c r="V52" s="141"/>
      <c r="W52" s="141"/>
      <c r="X52" s="141"/>
      <c r="Y52" s="141"/>
      <c r="Z52" s="141"/>
      <c r="AA52" s="141"/>
      <c r="AB52" s="141"/>
    </row>
    <row r="53" spans="5:28">
      <c r="E53" s="140"/>
      <c r="F53" s="140"/>
      <c r="G53" s="140"/>
      <c r="H53" s="140"/>
      <c r="I53" s="140"/>
      <c r="J53" s="140"/>
      <c r="K53" s="140"/>
      <c r="L53" s="140"/>
      <c r="M53" s="142"/>
      <c r="N53" s="142"/>
      <c r="O53" s="142"/>
      <c r="P53" s="142"/>
      <c r="Q53" s="142"/>
      <c r="R53" s="142"/>
      <c r="S53" s="142"/>
      <c r="T53" s="142"/>
      <c r="U53" s="141"/>
      <c r="V53" s="141"/>
      <c r="W53" s="141"/>
      <c r="X53" s="141"/>
      <c r="Y53" s="141"/>
      <c r="Z53" s="141"/>
      <c r="AA53" s="141"/>
      <c r="AB53" s="141"/>
    </row>
    <row r="54" spans="5:28">
      <c r="E54" s="140"/>
      <c r="F54" s="140"/>
      <c r="G54" s="140"/>
      <c r="H54" s="140"/>
      <c r="I54" s="140"/>
      <c r="J54" s="140"/>
      <c r="K54" s="140"/>
      <c r="L54" s="140"/>
      <c r="M54" s="142"/>
      <c r="N54" s="142"/>
      <c r="O54" s="142"/>
      <c r="P54" s="142"/>
      <c r="Q54" s="142"/>
      <c r="R54" s="142"/>
      <c r="S54" s="142"/>
      <c r="T54" s="142"/>
      <c r="U54" s="141"/>
      <c r="V54" s="141"/>
      <c r="W54" s="141"/>
      <c r="X54" s="141"/>
      <c r="Y54" s="141"/>
      <c r="Z54" s="141"/>
      <c r="AA54" s="141"/>
      <c r="AB54" s="141"/>
    </row>
    <row r="55" spans="5:28">
      <c r="E55" s="140"/>
      <c r="F55" s="140"/>
      <c r="G55" s="140"/>
      <c r="H55" s="140"/>
      <c r="I55" s="140"/>
      <c r="J55" s="140"/>
      <c r="K55" s="140"/>
      <c r="L55" s="140"/>
      <c r="M55" s="142"/>
      <c r="N55" s="142"/>
      <c r="O55" s="142"/>
      <c r="P55" s="142"/>
      <c r="Q55" s="142"/>
      <c r="R55" s="142"/>
      <c r="S55" s="142"/>
      <c r="T55" s="142"/>
      <c r="U55" s="141"/>
      <c r="V55" s="141"/>
      <c r="W55" s="141"/>
      <c r="X55" s="141"/>
      <c r="Y55" s="141"/>
      <c r="Z55" s="141"/>
      <c r="AA55" s="141"/>
      <c r="AB55" s="141"/>
    </row>
    <row r="56" spans="5:28">
      <c r="E56" s="140"/>
      <c r="F56" s="140"/>
      <c r="G56" s="140"/>
      <c r="H56" s="140"/>
      <c r="I56" s="140"/>
      <c r="J56" s="140"/>
      <c r="K56" s="140"/>
      <c r="L56" s="140"/>
      <c r="M56" s="142"/>
      <c r="N56" s="142"/>
      <c r="O56" s="142"/>
      <c r="P56" s="142"/>
      <c r="Q56" s="142"/>
      <c r="R56" s="142"/>
      <c r="S56" s="142"/>
      <c r="T56" s="142"/>
      <c r="U56" s="141"/>
      <c r="V56" s="141"/>
      <c r="W56" s="141"/>
      <c r="X56" s="141"/>
      <c r="Y56" s="141"/>
      <c r="Z56" s="141"/>
      <c r="AA56" s="141"/>
      <c r="AB56" s="141"/>
    </row>
    <row r="57" spans="5:28">
      <c r="E57" s="140"/>
      <c r="F57" s="140"/>
      <c r="G57" s="140"/>
      <c r="H57" s="140"/>
      <c r="I57" s="140"/>
      <c r="J57" s="140"/>
      <c r="K57" s="140"/>
      <c r="L57" s="140"/>
      <c r="M57" s="142"/>
      <c r="N57" s="142"/>
      <c r="O57" s="142"/>
      <c r="P57" s="142"/>
      <c r="Q57" s="142"/>
      <c r="R57" s="142"/>
      <c r="S57" s="142"/>
      <c r="T57" s="142"/>
      <c r="U57" s="141"/>
      <c r="V57" s="141"/>
      <c r="W57" s="141"/>
      <c r="X57" s="141"/>
      <c r="Y57" s="141"/>
      <c r="Z57" s="141"/>
      <c r="AA57" s="141"/>
      <c r="AB57" s="141"/>
    </row>
    <row r="58" spans="5:28">
      <c r="E58" s="140"/>
      <c r="F58" s="140"/>
      <c r="G58" s="140"/>
      <c r="H58" s="140"/>
      <c r="I58" s="140"/>
      <c r="J58" s="140"/>
      <c r="K58" s="140"/>
      <c r="L58" s="140"/>
      <c r="M58" s="142"/>
      <c r="N58" s="142"/>
      <c r="O58" s="142"/>
      <c r="P58" s="142"/>
      <c r="Q58" s="142"/>
      <c r="R58" s="142"/>
      <c r="S58" s="142"/>
      <c r="T58" s="142"/>
      <c r="U58" s="141"/>
      <c r="V58" s="141"/>
      <c r="W58" s="141"/>
      <c r="X58" s="141"/>
      <c r="Y58" s="141"/>
      <c r="Z58" s="141"/>
      <c r="AA58" s="141"/>
      <c r="AB58" s="141"/>
    </row>
    <row r="59" spans="5:28">
      <c r="E59" s="140"/>
      <c r="F59" s="140"/>
      <c r="G59" s="140"/>
      <c r="H59" s="140"/>
      <c r="I59" s="140"/>
      <c r="J59" s="140"/>
      <c r="K59" s="140"/>
      <c r="L59" s="140"/>
      <c r="M59" s="142"/>
      <c r="N59" s="142"/>
      <c r="O59" s="142"/>
      <c r="P59" s="142"/>
      <c r="Q59" s="142"/>
      <c r="R59" s="142"/>
      <c r="S59" s="142"/>
      <c r="T59" s="142"/>
      <c r="U59" s="141"/>
      <c r="V59" s="141"/>
      <c r="W59" s="141"/>
      <c r="X59" s="141"/>
      <c r="Y59" s="141"/>
      <c r="Z59" s="141"/>
      <c r="AA59" s="141"/>
      <c r="AB59" s="141"/>
    </row>
    <row r="60" spans="5:28">
      <c r="E60" s="140"/>
      <c r="F60" s="140"/>
      <c r="G60" s="140"/>
      <c r="H60" s="140"/>
      <c r="I60" s="140"/>
      <c r="J60" s="140"/>
      <c r="K60" s="140"/>
      <c r="L60" s="140"/>
      <c r="M60" s="142"/>
      <c r="N60" s="142"/>
      <c r="O60" s="142"/>
      <c r="P60" s="142"/>
      <c r="Q60" s="142"/>
      <c r="R60" s="142"/>
      <c r="S60" s="142"/>
      <c r="T60" s="142"/>
      <c r="U60" s="141"/>
      <c r="V60" s="141"/>
      <c r="W60" s="141"/>
      <c r="X60" s="141"/>
      <c r="Y60" s="141"/>
      <c r="Z60" s="141"/>
      <c r="AA60" s="141"/>
      <c r="AB60" s="141"/>
    </row>
    <row r="61" spans="5:28">
      <c r="E61" s="140"/>
      <c r="F61" s="140"/>
      <c r="G61" s="140"/>
      <c r="H61" s="140"/>
      <c r="I61" s="140"/>
      <c r="J61" s="140"/>
      <c r="K61" s="140"/>
      <c r="L61" s="140"/>
      <c r="M61" s="142"/>
      <c r="N61" s="142"/>
      <c r="O61" s="142"/>
      <c r="P61" s="142"/>
      <c r="Q61" s="142"/>
      <c r="R61" s="142"/>
      <c r="S61" s="142"/>
      <c r="T61" s="142"/>
      <c r="U61" s="141"/>
      <c r="V61" s="141"/>
      <c r="W61" s="141"/>
      <c r="X61" s="141"/>
      <c r="Y61" s="141"/>
      <c r="Z61" s="141"/>
      <c r="AA61" s="141"/>
      <c r="AB61" s="141"/>
    </row>
    <row r="62" spans="5:28">
      <c r="E62" s="140"/>
      <c r="F62" s="140"/>
      <c r="G62" s="140"/>
      <c r="H62" s="140"/>
      <c r="I62" s="140"/>
      <c r="J62" s="140"/>
      <c r="K62" s="140"/>
      <c r="L62" s="140"/>
      <c r="M62" s="142"/>
      <c r="N62" s="142"/>
      <c r="O62" s="142"/>
      <c r="P62" s="142"/>
      <c r="Q62" s="142"/>
      <c r="R62" s="142"/>
      <c r="S62" s="142"/>
      <c r="T62" s="142"/>
      <c r="U62" s="141"/>
      <c r="V62" s="141"/>
      <c r="W62" s="141"/>
      <c r="X62" s="141"/>
      <c r="Y62" s="141"/>
      <c r="Z62" s="141"/>
      <c r="AA62" s="141"/>
      <c r="AB62" s="141"/>
    </row>
    <row r="63" spans="5:28">
      <c r="E63" s="140"/>
      <c r="F63" s="140"/>
      <c r="G63" s="140"/>
      <c r="H63" s="140"/>
      <c r="I63" s="140"/>
      <c r="J63" s="140"/>
      <c r="K63" s="140"/>
      <c r="L63" s="140"/>
      <c r="M63" s="142"/>
      <c r="N63" s="142"/>
      <c r="O63" s="142"/>
      <c r="P63" s="142"/>
      <c r="Q63" s="142"/>
      <c r="R63" s="142"/>
      <c r="S63" s="142"/>
      <c r="T63" s="142"/>
      <c r="U63" s="141"/>
      <c r="V63" s="141"/>
      <c r="W63" s="141"/>
      <c r="X63" s="141"/>
      <c r="Y63" s="141"/>
      <c r="Z63" s="141"/>
      <c r="AA63" s="141"/>
      <c r="AB63" s="141"/>
    </row>
    <row r="64" spans="5:28">
      <c r="E64" s="140"/>
      <c r="F64" s="140"/>
      <c r="G64" s="140"/>
      <c r="H64" s="140"/>
      <c r="I64" s="140"/>
      <c r="J64" s="140"/>
      <c r="K64" s="140"/>
      <c r="L64" s="140"/>
      <c r="M64" s="142"/>
      <c r="N64" s="142"/>
      <c r="O64" s="142"/>
      <c r="P64" s="142"/>
      <c r="Q64" s="142"/>
      <c r="R64" s="142"/>
      <c r="S64" s="142"/>
      <c r="T64" s="142"/>
      <c r="U64" s="141"/>
      <c r="V64" s="141"/>
      <c r="W64" s="141"/>
      <c r="X64" s="141"/>
      <c r="Y64" s="141"/>
      <c r="Z64" s="141"/>
      <c r="AA64" s="141"/>
      <c r="AB64" s="141"/>
    </row>
    <row r="65" spans="5:28">
      <c r="E65" s="140"/>
      <c r="F65" s="140"/>
      <c r="G65" s="140"/>
      <c r="H65" s="140"/>
      <c r="I65" s="140"/>
      <c r="J65" s="140"/>
      <c r="K65" s="140"/>
      <c r="L65" s="140"/>
      <c r="M65" s="142"/>
      <c r="N65" s="142"/>
      <c r="O65" s="142"/>
      <c r="P65" s="142"/>
      <c r="Q65" s="142"/>
      <c r="R65" s="142"/>
      <c r="S65" s="142"/>
      <c r="T65" s="142"/>
      <c r="U65" s="141"/>
      <c r="V65" s="141"/>
      <c r="W65" s="141"/>
      <c r="X65" s="141"/>
      <c r="Y65" s="141"/>
      <c r="Z65" s="141"/>
      <c r="AA65" s="141"/>
      <c r="AB65" s="141"/>
    </row>
    <row r="66" spans="5:28">
      <c r="E66" s="140"/>
      <c r="F66" s="140"/>
      <c r="G66" s="140"/>
      <c r="H66" s="140"/>
      <c r="I66" s="140"/>
      <c r="J66" s="140"/>
      <c r="K66" s="140"/>
      <c r="L66" s="140"/>
      <c r="M66" s="142"/>
      <c r="N66" s="142"/>
      <c r="O66" s="142"/>
      <c r="P66" s="142"/>
      <c r="Q66" s="142"/>
      <c r="R66" s="142"/>
      <c r="S66" s="142"/>
      <c r="T66" s="142"/>
      <c r="U66" s="141"/>
      <c r="V66" s="141"/>
      <c r="W66" s="141"/>
      <c r="X66" s="141"/>
      <c r="Y66" s="141"/>
      <c r="Z66" s="141"/>
      <c r="AA66" s="141"/>
      <c r="AB66" s="141"/>
    </row>
    <row r="67" spans="5:28">
      <c r="E67" s="140"/>
      <c r="F67" s="140"/>
      <c r="G67" s="140"/>
      <c r="H67" s="140"/>
      <c r="I67" s="140"/>
      <c r="J67" s="140"/>
      <c r="K67" s="140"/>
      <c r="L67" s="140"/>
      <c r="M67" s="142"/>
      <c r="N67" s="142"/>
      <c r="O67" s="142"/>
      <c r="P67" s="142"/>
      <c r="Q67" s="142"/>
      <c r="R67" s="142"/>
      <c r="S67" s="142"/>
      <c r="T67" s="142"/>
      <c r="U67" s="141"/>
      <c r="V67" s="141"/>
      <c r="W67" s="141"/>
      <c r="X67" s="141"/>
      <c r="Y67" s="141"/>
      <c r="Z67" s="141"/>
      <c r="AA67" s="141"/>
      <c r="AB67" s="141"/>
    </row>
    <row r="68" spans="5:28">
      <c r="E68" s="140"/>
      <c r="F68" s="140"/>
      <c r="G68" s="140"/>
      <c r="H68" s="140"/>
      <c r="I68" s="140"/>
      <c r="J68" s="140"/>
      <c r="K68" s="140"/>
      <c r="L68" s="140"/>
      <c r="M68" s="142"/>
      <c r="N68" s="142"/>
      <c r="O68" s="142"/>
      <c r="P68" s="142"/>
      <c r="Q68" s="142"/>
      <c r="R68" s="142"/>
      <c r="S68" s="142"/>
      <c r="T68" s="142"/>
      <c r="U68" s="141"/>
      <c r="V68" s="141"/>
      <c r="W68" s="141"/>
      <c r="X68" s="141"/>
      <c r="Y68" s="141"/>
      <c r="Z68" s="141"/>
      <c r="AA68" s="141"/>
      <c r="AB68" s="141"/>
    </row>
    <row r="69" spans="5:28">
      <c r="E69" s="140"/>
      <c r="F69" s="140"/>
      <c r="G69" s="140"/>
      <c r="H69" s="140"/>
      <c r="I69" s="140"/>
      <c r="J69" s="140"/>
      <c r="K69" s="140"/>
      <c r="L69" s="140"/>
      <c r="M69" s="142"/>
      <c r="N69" s="142"/>
      <c r="O69" s="142"/>
      <c r="P69" s="142"/>
      <c r="Q69" s="142"/>
      <c r="R69" s="142"/>
      <c r="S69" s="142"/>
      <c r="T69" s="142"/>
      <c r="U69" s="141"/>
      <c r="V69" s="141"/>
      <c r="W69" s="141"/>
      <c r="X69" s="141"/>
      <c r="Y69" s="141"/>
      <c r="Z69" s="141"/>
      <c r="AA69" s="141"/>
      <c r="AB69" s="141"/>
    </row>
  </sheetData>
  <mergeCells count="3">
    <mergeCell ref="H1:I2"/>
    <mergeCell ref="C1:E2"/>
    <mergeCell ref="J1:L2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8" scale="9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A1:Y58"/>
  <sheetViews>
    <sheetView zoomScaleNormal="100" zoomScaleSheetLayoutView="100" workbookViewId="0">
      <selection activeCell="G57" sqref="G57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25</v>
      </c>
      <c r="S1" s="198" t="s">
        <v>67</v>
      </c>
      <c r="T1" s="199"/>
      <c r="U1" s="202" t="s">
        <v>26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4"/>
      <c r="D15" s="24"/>
      <c r="E15" s="24"/>
      <c r="F15" s="24"/>
      <c r="G15" s="25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37"/>
      <c r="B16" s="38"/>
      <c r="C16" s="38"/>
      <c r="D16" s="38"/>
      <c r="E16" s="38"/>
      <c r="F16" s="38"/>
      <c r="G16" s="39"/>
      <c r="H16" s="36"/>
      <c r="I16" s="37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37"/>
      <c r="B17" s="38"/>
      <c r="C17" s="38"/>
      <c r="D17" s="38"/>
      <c r="E17" s="38"/>
      <c r="F17" s="38"/>
      <c r="G17" s="39"/>
      <c r="H17" s="36"/>
      <c r="I17" s="3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37"/>
      <c r="B18" s="38"/>
      <c r="C18" s="38"/>
      <c r="D18" s="38"/>
      <c r="E18" s="38"/>
      <c r="F18" s="38"/>
      <c r="G18" s="39"/>
      <c r="H18" s="36"/>
      <c r="I18" s="3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37"/>
      <c r="B19" s="38"/>
      <c r="C19" s="38"/>
      <c r="D19" s="38"/>
      <c r="E19" s="38"/>
      <c r="F19" s="38"/>
      <c r="G19" s="39"/>
      <c r="H19" s="36"/>
      <c r="I19" s="3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6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27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27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27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27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27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20</v>
      </c>
      <c r="F48" s="35" t="s">
        <v>176</v>
      </c>
      <c r="G48" s="35" t="s">
        <v>177</v>
      </c>
      <c r="H48" s="191"/>
      <c r="I48" s="191"/>
    </row>
    <row r="49" spans="1:9" ht="15" customHeight="1">
      <c r="A49" s="208" t="s">
        <v>69</v>
      </c>
      <c r="B49" s="209"/>
      <c r="C49" s="43">
        <v>864697</v>
      </c>
      <c r="D49" s="43">
        <v>919806</v>
      </c>
      <c r="E49" s="43">
        <v>924954</v>
      </c>
      <c r="F49" s="43">
        <v>1115093</v>
      </c>
      <c r="G49" s="43">
        <f>G50+G51</f>
        <v>1196458</v>
      </c>
      <c r="H49" s="191"/>
      <c r="I49" s="191"/>
    </row>
    <row r="50" spans="1:9" ht="15" customHeight="1">
      <c r="A50" s="195" t="s">
        <v>10</v>
      </c>
      <c r="B50" s="195"/>
      <c r="C50" s="54">
        <v>742337</v>
      </c>
      <c r="D50" s="54">
        <v>722161</v>
      </c>
      <c r="E50" s="54">
        <v>716121</v>
      </c>
      <c r="F50" s="55">
        <v>808892</v>
      </c>
      <c r="G50" s="55">
        <v>801421</v>
      </c>
      <c r="H50" s="191" t="s">
        <v>89</v>
      </c>
      <c r="I50" s="191"/>
    </row>
    <row r="51" spans="1:9" ht="15" customHeight="1">
      <c r="A51" s="180" t="s">
        <v>90</v>
      </c>
      <c r="B51" s="210"/>
      <c r="C51" s="52">
        <v>122360</v>
      </c>
      <c r="D51" s="52">
        <v>197645</v>
      </c>
      <c r="E51" s="52">
        <v>208833</v>
      </c>
      <c r="F51" s="53">
        <v>306201</v>
      </c>
      <c r="G51" s="53">
        <v>395037</v>
      </c>
      <c r="H51" s="191" t="s">
        <v>111</v>
      </c>
      <c r="I51" s="191"/>
    </row>
    <row r="52" spans="1:9" ht="15" customHeight="1">
      <c r="A52" s="218" t="s">
        <v>71</v>
      </c>
      <c r="B52" s="219"/>
      <c r="C52" s="42">
        <v>852560</v>
      </c>
      <c r="D52" s="42">
        <v>903469</v>
      </c>
      <c r="E52" s="42">
        <v>885896</v>
      </c>
      <c r="F52" s="42">
        <v>1023891</v>
      </c>
      <c r="G52" s="42">
        <f>G53+G54</f>
        <v>1143001</v>
      </c>
      <c r="H52" s="191" t="s">
        <v>137</v>
      </c>
      <c r="I52" s="191"/>
    </row>
    <row r="53" spans="1:9" ht="15" customHeight="1">
      <c r="A53" s="214" t="s">
        <v>91</v>
      </c>
      <c r="B53" s="215"/>
      <c r="C53" s="54">
        <v>703437</v>
      </c>
      <c r="D53" s="54">
        <v>764037</v>
      </c>
      <c r="E53" s="54">
        <v>754081</v>
      </c>
      <c r="F53" s="54">
        <v>895628</v>
      </c>
      <c r="G53" s="54">
        <v>1015591</v>
      </c>
      <c r="H53" s="76" t="s">
        <v>112</v>
      </c>
      <c r="I53" s="76"/>
    </row>
    <row r="54" spans="1:9" ht="15" customHeight="1" thickBot="1">
      <c r="A54" s="216" t="s">
        <v>92</v>
      </c>
      <c r="B54" s="217"/>
      <c r="C54" s="65">
        <v>149123</v>
      </c>
      <c r="D54" s="65">
        <v>139432</v>
      </c>
      <c r="E54" s="65">
        <v>131815</v>
      </c>
      <c r="F54" s="65">
        <v>128263</v>
      </c>
      <c r="G54" s="97">
        <v>127410</v>
      </c>
      <c r="H54" s="76" t="s">
        <v>113</v>
      </c>
      <c r="I54" s="76"/>
    </row>
    <row r="55" spans="1:9" ht="15" customHeight="1" thickBot="1">
      <c r="A55" s="211" t="s">
        <v>67</v>
      </c>
      <c r="B55" s="212"/>
      <c r="C55" s="49">
        <v>101.42359482030589</v>
      </c>
      <c r="D55" s="49">
        <v>101.80825241375189</v>
      </c>
      <c r="E55" s="49">
        <v>104.40886966415923</v>
      </c>
      <c r="F55" s="49">
        <v>108.9073934627807</v>
      </c>
      <c r="G55" s="51">
        <f>G49/G52*100</f>
        <v>104.67689879536412</v>
      </c>
      <c r="H55" s="213"/>
      <c r="I55" s="191"/>
    </row>
    <row r="56" spans="1:9" ht="15" customHeight="1">
      <c r="A56" s="144" t="s">
        <v>61</v>
      </c>
      <c r="B56" s="144"/>
      <c r="C56" s="47">
        <v>106.55</v>
      </c>
      <c r="D56" s="47">
        <v>110.01</v>
      </c>
      <c r="E56" s="48">
        <v>111.21</v>
      </c>
      <c r="F56" s="47">
        <v>111.71</v>
      </c>
      <c r="G56" s="47">
        <v>110.68</v>
      </c>
    </row>
    <row r="57" spans="1:9" ht="15" customHeight="1">
      <c r="C57" s="40"/>
      <c r="D57" s="40"/>
      <c r="E57" s="41"/>
      <c r="F57" s="40"/>
      <c r="G57" s="40"/>
    </row>
    <row r="58" spans="1:9" ht="15" customHeight="1">
      <c r="C58" s="76"/>
      <c r="D58" s="76"/>
      <c r="E58" s="76"/>
      <c r="F58" s="76"/>
      <c r="G58" s="76"/>
    </row>
  </sheetData>
  <mergeCells count="17">
    <mergeCell ref="A51:B51"/>
    <mergeCell ref="H51:I51"/>
    <mergeCell ref="A55:B55"/>
    <mergeCell ref="H55:I55"/>
    <mergeCell ref="A56:B56"/>
    <mergeCell ref="A53:B53"/>
    <mergeCell ref="A54:B54"/>
    <mergeCell ref="A52:B52"/>
    <mergeCell ref="H52:I52"/>
    <mergeCell ref="A50:B50"/>
    <mergeCell ref="H50:I50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55"/>
  <sheetViews>
    <sheetView zoomScaleNormal="100" zoomScaleSheetLayoutView="100" workbookViewId="0">
      <selection activeCell="G55" sqref="G55"/>
    </sheetView>
  </sheetViews>
  <sheetFormatPr defaultRowHeight="15" customHeight="1"/>
  <cols>
    <col min="1" max="2" width="9" style="5"/>
    <col min="3" max="4" width="9" style="5" customWidth="1"/>
    <col min="5" max="5" width="9" style="67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139</v>
      </c>
      <c r="S1" s="198" t="s">
        <v>1</v>
      </c>
      <c r="T1" s="199"/>
      <c r="U1" s="202" t="s">
        <v>7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16</v>
      </c>
      <c r="D48" s="84" t="s">
        <v>17</v>
      </c>
      <c r="E48" s="84" t="s">
        <v>20</v>
      </c>
      <c r="F48" s="84" t="s">
        <v>176</v>
      </c>
      <c r="G48" s="84" t="s">
        <v>177</v>
      </c>
      <c r="H48" s="191"/>
      <c r="I48" s="191"/>
    </row>
    <row r="49" spans="1:9" ht="15" customHeight="1">
      <c r="A49" s="208" t="s">
        <v>123</v>
      </c>
      <c r="B49" s="209"/>
      <c r="C49" s="43">
        <v>0</v>
      </c>
      <c r="D49" s="43">
        <v>0</v>
      </c>
      <c r="E49" s="43">
        <v>0</v>
      </c>
      <c r="F49" s="43">
        <v>0</v>
      </c>
      <c r="G49" s="43">
        <v>0</v>
      </c>
      <c r="H49" s="191" t="s">
        <v>126</v>
      </c>
      <c r="I49" s="191"/>
    </row>
    <row r="50" spans="1:9" ht="15" customHeight="1">
      <c r="A50" s="208" t="s">
        <v>124</v>
      </c>
      <c r="B50" s="209"/>
      <c r="C50" s="43">
        <v>742337</v>
      </c>
      <c r="D50" s="43">
        <v>722161</v>
      </c>
      <c r="E50" s="43">
        <v>716121</v>
      </c>
      <c r="F50" s="43">
        <v>808892</v>
      </c>
      <c r="G50" s="43">
        <f>G51-G52</f>
        <v>801421</v>
      </c>
      <c r="H50" s="191"/>
      <c r="I50" s="191"/>
    </row>
    <row r="51" spans="1:9" ht="15" customHeight="1">
      <c r="A51" s="208" t="s">
        <v>10</v>
      </c>
      <c r="B51" s="209"/>
      <c r="C51" s="42">
        <v>742337</v>
      </c>
      <c r="D51" s="42">
        <v>722161</v>
      </c>
      <c r="E51" s="42">
        <v>716121</v>
      </c>
      <c r="F51" s="43">
        <v>808892</v>
      </c>
      <c r="G51" s="43">
        <v>801421</v>
      </c>
      <c r="H51" s="76" t="s">
        <v>127</v>
      </c>
      <c r="I51" s="76"/>
    </row>
    <row r="52" spans="1:9" ht="15" customHeight="1" thickBot="1">
      <c r="A52" s="208" t="s">
        <v>125</v>
      </c>
      <c r="B52" s="208"/>
      <c r="C52" s="42">
        <v>0</v>
      </c>
      <c r="D52" s="42">
        <v>0</v>
      </c>
      <c r="E52" s="42">
        <v>0</v>
      </c>
      <c r="F52" s="43">
        <v>0</v>
      </c>
      <c r="G52" s="43">
        <v>0</v>
      </c>
      <c r="H52" s="98" t="s">
        <v>128</v>
      </c>
      <c r="I52" s="76"/>
    </row>
    <row r="53" spans="1:9" ht="15" customHeight="1" thickBot="1">
      <c r="A53" s="211" t="s">
        <v>129</v>
      </c>
      <c r="B53" s="212"/>
      <c r="C53" s="44">
        <v>0</v>
      </c>
      <c r="D53" s="44">
        <v>0</v>
      </c>
      <c r="E53" s="45">
        <v>0</v>
      </c>
      <c r="F53" s="44">
        <v>0</v>
      </c>
      <c r="G53" s="46">
        <f>G49/G50*1000</f>
        <v>0</v>
      </c>
      <c r="H53" s="213"/>
      <c r="I53" s="191"/>
    </row>
    <row r="54" spans="1:9" ht="15" customHeight="1">
      <c r="A54" s="144" t="s">
        <v>29</v>
      </c>
      <c r="B54" s="144"/>
      <c r="C54" s="48">
        <v>9.56</v>
      </c>
      <c r="D54" s="48">
        <v>2.8</v>
      </c>
      <c r="E54" s="48">
        <v>1.93</v>
      </c>
      <c r="F54" s="48">
        <v>1.72</v>
      </c>
      <c r="G54" s="48">
        <v>3.56</v>
      </c>
    </row>
    <row r="55" spans="1:9" ht="15" customHeight="1">
      <c r="C55" s="40"/>
      <c r="D55" s="40"/>
      <c r="E55" s="41"/>
      <c r="F55" s="40"/>
      <c r="G55" s="40"/>
    </row>
  </sheetData>
  <mergeCells count="13">
    <mergeCell ref="A54:B54"/>
    <mergeCell ref="A51:B51"/>
    <mergeCell ref="A52:B52"/>
    <mergeCell ref="A50:B50"/>
    <mergeCell ref="H50:I50"/>
    <mergeCell ref="A53:B53"/>
    <mergeCell ref="H53:I53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Y70"/>
  <sheetViews>
    <sheetView zoomScaleNormal="100" zoomScaleSheetLayoutView="100" workbookViewId="0">
      <selection activeCell="G69" sqref="G69"/>
    </sheetView>
  </sheetViews>
  <sheetFormatPr defaultRowHeight="15" customHeight="1"/>
  <cols>
    <col min="1" max="2" width="9" style="5"/>
    <col min="3" max="4" width="9" style="5" customWidth="1"/>
    <col min="5" max="5" width="9" style="67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173</v>
      </c>
      <c r="S1" s="198" t="s">
        <v>2</v>
      </c>
      <c r="T1" s="199"/>
      <c r="U1" s="202" t="s">
        <v>174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6"/>
      <c r="D12" s="26"/>
      <c r="E12" s="26"/>
      <c r="F12" s="26"/>
      <c r="G12" s="26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6"/>
      <c r="D13" s="26"/>
      <c r="E13" s="26"/>
      <c r="F13" s="26"/>
      <c r="G13" s="26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6"/>
      <c r="D14" s="26"/>
      <c r="E14" s="26"/>
      <c r="F14" s="26"/>
      <c r="G14" s="26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7"/>
      <c r="H28" s="27"/>
      <c r="I28" s="27"/>
      <c r="J28" s="27"/>
      <c r="K28" s="27"/>
      <c r="L28" s="27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7"/>
      <c r="H29" s="27"/>
      <c r="I29" s="27"/>
      <c r="J29" s="27"/>
      <c r="K29" s="27"/>
      <c r="L29" s="27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7"/>
      <c r="H30" s="27"/>
      <c r="I30" s="27"/>
      <c r="J30" s="27"/>
      <c r="K30" s="27"/>
      <c r="L30" s="27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7"/>
      <c r="H31" s="27"/>
      <c r="I31" s="27"/>
      <c r="J31" s="27"/>
      <c r="K31" s="27"/>
      <c r="L31" s="27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84" t="s">
        <v>16</v>
      </c>
      <c r="D48" s="122" t="s">
        <v>17</v>
      </c>
      <c r="E48" s="122" t="s">
        <v>20</v>
      </c>
      <c r="F48" s="122" t="s">
        <v>176</v>
      </c>
      <c r="G48" s="84" t="s">
        <v>177</v>
      </c>
      <c r="H48" s="191"/>
      <c r="I48" s="191"/>
    </row>
    <row r="49" spans="1:9" ht="15" customHeight="1">
      <c r="A49" s="208" t="s">
        <v>76</v>
      </c>
      <c r="B49" s="209"/>
      <c r="C49" s="43">
        <v>933322</v>
      </c>
      <c r="D49" s="43">
        <v>809597</v>
      </c>
      <c r="E49" s="43">
        <v>733949</v>
      </c>
      <c r="F49" s="43">
        <v>791056</v>
      </c>
      <c r="G49" s="43">
        <v>794567</v>
      </c>
      <c r="H49" s="191" t="s">
        <v>145</v>
      </c>
      <c r="I49" s="191"/>
    </row>
    <row r="50" spans="1:9" ht="15" customHeight="1">
      <c r="A50" s="195" t="s">
        <v>140</v>
      </c>
      <c r="B50" s="195"/>
      <c r="C50" s="54">
        <v>615477</v>
      </c>
      <c r="D50" s="54">
        <v>557857</v>
      </c>
      <c r="E50" s="54">
        <v>487819</v>
      </c>
      <c r="F50" s="55">
        <v>552212</v>
      </c>
      <c r="G50" s="55">
        <v>408128</v>
      </c>
      <c r="H50" s="191" t="s">
        <v>146</v>
      </c>
      <c r="I50" s="191"/>
    </row>
    <row r="51" spans="1:9" ht="15" customHeight="1">
      <c r="A51" s="222" t="s">
        <v>141</v>
      </c>
      <c r="B51" s="222"/>
      <c r="C51" s="118">
        <v>288888</v>
      </c>
      <c r="D51" s="118">
        <v>269761</v>
      </c>
      <c r="E51" s="118">
        <v>272212</v>
      </c>
      <c r="F51" s="119">
        <v>235550</v>
      </c>
      <c r="G51" s="119">
        <v>272626</v>
      </c>
      <c r="H51" s="191" t="s">
        <v>147</v>
      </c>
      <c r="I51" s="191"/>
    </row>
    <row r="52" spans="1:9" ht="15" customHeight="1">
      <c r="A52" s="222" t="s">
        <v>142</v>
      </c>
      <c r="B52" s="222"/>
      <c r="C52" s="121"/>
      <c r="D52" s="121">
        <v>-45104</v>
      </c>
      <c r="E52" s="118">
        <v>-45040</v>
      </c>
      <c r="F52" s="119">
        <v>-4957</v>
      </c>
      <c r="G52" s="119">
        <v>-2498</v>
      </c>
      <c r="H52" s="191" t="s">
        <v>148</v>
      </c>
      <c r="I52" s="191"/>
    </row>
    <row r="53" spans="1:9" ht="15" customHeight="1">
      <c r="A53" s="222" t="s">
        <v>143</v>
      </c>
      <c r="B53" s="222"/>
      <c r="C53" s="118">
        <v>8125</v>
      </c>
      <c r="D53" s="118">
        <v>7730</v>
      </c>
      <c r="E53" s="118">
        <v>7596</v>
      </c>
      <c r="F53" s="119">
        <v>8250</v>
      </c>
      <c r="G53" s="119">
        <v>9651</v>
      </c>
      <c r="H53" s="191" t="s">
        <v>149</v>
      </c>
      <c r="I53" s="191"/>
    </row>
    <row r="54" spans="1:9" ht="15" customHeight="1">
      <c r="A54" s="222" t="s">
        <v>144</v>
      </c>
      <c r="B54" s="223"/>
      <c r="C54" s="118">
        <v>0</v>
      </c>
      <c r="D54" s="118">
        <v>0</v>
      </c>
      <c r="E54" s="118">
        <v>0</v>
      </c>
      <c r="F54" s="119">
        <v>0</v>
      </c>
      <c r="G54" s="119">
        <v>0</v>
      </c>
      <c r="H54" s="191" t="s">
        <v>150</v>
      </c>
      <c r="I54" s="191"/>
    </row>
    <row r="55" spans="1:9" ht="15" customHeight="1">
      <c r="A55" s="224" t="s">
        <v>172</v>
      </c>
      <c r="B55" s="225"/>
      <c r="C55" s="53">
        <v>20832</v>
      </c>
      <c r="D55" s="53">
        <v>19353</v>
      </c>
      <c r="E55" s="53">
        <v>11362</v>
      </c>
      <c r="F55" s="53">
        <v>1</v>
      </c>
      <c r="G55" s="53">
        <v>106660</v>
      </c>
      <c r="H55" s="98"/>
      <c r="I55" s="98"/>
    </row>
    <row r="56" spans="1:9" ht="15" customHeight="1">
      <c r="A56" s="218" t="s">
        <v>77</v>
      </c>
      <c r="B56" s="219"/>
      <c r="C56" s="42">
        <v>134208</v>
      </c>
      <c r="D56" s="42">
        <v>620902</v>
      </c>
      <c r="E56" s="42">
        <v>604423</v>
      </c>
      <c r="F56" s="42">
        <v>637390</v>
      </c>
      <c r="G56" s="42">
        <f>SUM(G57:G66)</f>
        <v>652322</v>
      </c>
      <c r="H56" s="191" t="s">
        <v>161</v>
      </c>
      <c r="I56" s="191"/>
    </row>
    <row r="57" spans="1:9" ht="15" customHeight="1">
      <c r="A57" s="214" t="s">
        <v>151</v>
      </c>
      <c r="B57" s="215"/>
      <c r="C57" s="120"/>
      <c r="D57" s="54">
        <v>459964</v>
      </c>
      <c r="E57" s="54">
        <v>457969</v>
      </c>
      <c r="F57" s="54">
        <v>463799</v>
      </c>
      <c r="G57" s="54">
        <v>521032</v>
      </c>
      <c r="H57" s="191" t="s">
        <v>162</v>
      </c>
      <c r="I57" s="191"/>
    </row>
    <row r="58" spans="1:9" ht="15" customHeight="1">
      <c r="A58" s="220" t="s">
        <v>152</v>
      </c>
      <c r="B58" s="221"/>
      <c r="C58" s="121"/>
      <c r="D58" s="118">
        <v>0</v>
      </c>
      <c r="E58" s="118">
        <v>0</v>
      </c>
      <c r="F58" s="118">
        <v>0</v>
      </c>
      <c r="G58" s="118">
        <v>2400</v>
      </c>
      <c r="H58" s="191" t="s">
        <v>163</v>
      </c>
      <c r="I58" s="191"/>
    </row>
    <row r="59" spans="1:9" ht="15" customHeight="1">
      <c r="A59" s="220" t="s">
        <v>153</v>
      </c>
      <c r="B59" s="221"/>
      <c r="C59" s="121"/>
      <c r="D59" s="118">
        <v>0</v>
      </c>
      <c r="E59" s="118">
        <v>0</v>
      </c>
      <c r="F59" s="118">
        <v>0</v>
      </c>
      <c r="G59" s="118">
        <v>0</v>
      </c>
      <c r="H59" s="191" t="s">
        <v>164</v>
      </c>
      <c r="I59" s="191"/>
    </row>
    <row r="60" spans="1:9" ht="15" customHeight="1">
      <c r="A60" s="220" t="s">
        <v>154</v>
      </c>
      <c r="B60" s="221"/>
      <c r="C60" s="121"/>
      <c r="D60" s="118">
        <v>0</v>
      </c>
      <c r="E60" s="118">
        <v>0</v>
      </c>
      <c r="F60" s="118">
        <v>0</v>
      </c>
      <c r="G60" s="118">
        <v>0</v>
      </c>
      <c r="H60" s="191" t="s">
        <v>165</v>
      </c>
      <c r="I60" s="191"/>
    </row>
    <row r="61" spans="1:9" ht="15" customHeight="1">
      <c r="A61" s="220" t="s">
        <v>155</v>
      </c>
      <c r="B61" s="221"/>
      <c r="C61" s="121"/>
      <c r="D61" s="118">
        <v>7926</v>
      </c>
      <c r="E61" s="118">
        <v>8033</v>
      </c>
      <c r="F61" s="118">
        <v>7593</v>
      </c>
      <c r="G61" s="118">
        <v>7070</v>
      </c>
      <c r="H61" s="191" t="s">
        <v>166</v>
      </c>
      <c r="I61" s="191"/>
    </row>
    <row r="62" spans="1:9" ht="15" customHeight="1">
      <c r="A62" s="220" t="s">
        <v>156</v>
      </c>
      <c r="B62" s="221"/>
      <c r="C62" s="121"/>
      <c r="D62" s="118">
        <v>0</v>
      </c>
      <c r="E62" s="118">
        <v>0</v>
      </c>
      <c r="F62" s="118">
        <v>0</v>
      </c>
      <c r="G62" s="118">
        <v>0</v>
      </c>
      <c r="H62" s="191" t="s">
        <v>167</v>
      </c>
      <c r="I62" s="191"/>
    </row>
    <row r="63" spans="1:9" ht="15" customHeight="1">
      <c r="A63" s="220" t="s">
        <v>157</v>
      </c>
      <c r="B63" s="221"/>
      <c r="C63" s="118">
        <v>0</v>
      </c>
      <c r="D63" s="118">
        <v>0</v>
      </c>
      <c r="E63" s="118">
        <v>0</v>
      </c>
      <c r="F63" s="118">
        <v>0</v>
      </c>
      <c r="G63" s="118">
        <v>0</v>
      </c>
      <c r="H63" s="191" t="s">
        <v>168</v>
      </c>
      <c r="I63" s="191"/>
    </row>
    <row r="64" spans="1:9" ht="15" customHeight="1">
      <c r="A64" s="220" t="s">
        <v>158</v>
      </c>
      <c r="B64" s="221"/>
      <c r="C64" s="118">
        <v>133837</v>
      </c>
      <c r="D64" s="118">
        <v>151773</v>
      </c>
      <c r="E64" s="118">
        <v>128886</v>
      </c>
      <c r="F64" s="118">
        <v>158128</v>
      </c>
      <c r="G64" s="118">
        <v>121349</v>
      </c>
      <c r="H64" s="191" t="s">
        <v>169</v>
      </c>
      <c r="I64" s="191"/>
    </row>
    <row r="65" spans="1:9" ht="15" customHeight="1">
      <c r="A65" s="160" t="s">
        <v>159</v>
      </c>
      <c r="B65" s="160"/>
      <c r="C65" s="121"/>
      <c r="D65" s="121">
        <v>0</v>
      </c>
      <c r="E65" s="118">
        <v>6248</v>
      </c>
      <c r="F65" s="114">
        <v>4195</v>
      </c>
      <c r="G65" s="114">
        <v>0</v>
      </c>
      <c r="H65" s="191" t="s">
        <v>170</v>
      </c>
      <c r="I65" s="191"/>
    </row>
    <row r="66" spans="1:9" ht="15" customHeight="1" thickBot="1">
      <c r="A66" s="180" t="s">
        <v>160</v>
      </c>
      <c r="B66" s="210"/>
      <c r="C66" s="52">
        <v>371</v>
      </c>
      <c r="D66" s="52">
        <v>1239</v>
      </c>
      <c r="E66" s="52">
        <v>3287</v>
      </c>
      <c r="F66" s="53">
        <v>3675</v>
      </c>
      <c r="G66" s="53">
        <v>471</v>
      </c>
      <c r="H66" s="191" t="s">
        <v>171</v>
      </c>
      <c r="I66" s="191"/>
    </row>
    <row r="67" spans="1:9" ht="15" customHeight="1" thickBot="1">
      <c r="A67" s="211" t="s">
        <v>0</v>
      </c>
      <c r="B67" s="212"/>
      <c r="C67" s="49">
        <v>695.4294825941821</v>
      </c>
      <c r="D67" s="49">
        <v>130.39046419563795</v>
      </c>
      <c r="E67" s="49">
        <v>121.4296941049563</v>
      </c>
      <c r="F67" s="49">
        <v>124.10863050879368</v>
      </c>
      <c r="G67" s="51">
        <f>G49/G56*100</f>
        <v>121.8059485959388</v>
      </c>
      <c r="H67" s="213"/>
      <c r="I67" s="191"/>
    </row>
    <row r="68" spans="1:9" ht="15" customHeight="1">
      <c r="A68" s="144" t="s">
        <v>29</v>
      </c>
      <c r="B68" s="144"/>
      <c r="C68" s="47">
        <v>963.24</v>
      </c>
      <c r="D68" s="47">
        <v>381.53</v>
      </c>
      <c r="E68" s="48">
        <v>391.54</v>
      </c>
      <c r="F68" s="47">
        <v>384.34</v>
      </c>
      <c r="G68" s="47">
        <v>357.34</v>
      </c>
    </row>
    <row r="69" spans="1:9" ht="15" customHeight="1">
      <c r="C69" s="40"/>
      <c r="D69" s="40"/>
      <c r="E69" s="41"/>
      <c r="F69" s="40"/>
      <c r="G69" s="40"/>
    </row>
    <row r="70" spans="1:9" ht="15" customHeight="1">
      <c r="E70" s="98"/>
    </row>
  </sheetData>
  <mergeCells count="42">
    <mergeCell ref="A55:B55"/>
    <mergeCell ref="H61:I61"/>
    <mergeCell ref="H62:I62"/>
    <mergeCell ref="H63:I63"/>
    <mergeCell ref="H64:I64"/>
    <mergeCell ref="H56:I56"/>
    <mergeCell ref="H57:I57"/>
    <mergeCell ref="H58:I58"/>
    <mergeCell ref="H59:I59"/>
    <mergeCell ref="H60:I60"/>
    <mergeCell ref="H50:I50"/>
    <mergeCell ref="H51:I51"/>
    <mergeCell ref="H52:I52"/>
    <mergeCell ref="H53:I53"/>
    <mergeCell ref="H54:I54"/>
    <mergeCell ref="A50:B50"/>
    <mergeCell ref="A51:B51"/>
    <mergeCell ref="A52:B52"/>
    <mergeCell ref="A53:B53"/>
    <mergeCell ref="A54:B54"/>
    <mergeCell ref="A68:B68"/>
    <mergeCell ref="A56:B56"/>
    <mergeCell ref="A65:B65"/>
    <mergeCell ref="H65:I65"/>
    <mergeCell ref="A66:B66"/>
    <mergeCell ref="A67:B67"/>
    <mergeCell ref="H67:I67"/>
    <mergeCell ref="A60:B60"/>
    <mergeCell ref="A61:B61"/>
    <mergeCell ref="A62:B62"/>
    <mergeCell ref="A57:B57"/>
    <mergeCell ref="A58:B58"/>
    <mergeCell ref="A59:B59"/>
    <mergeCell ref="A63:B63"/>
    <mergeCell ref="A64:B64"/>
    <mergeCell ref="H66:I66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Y54"/>
  <sheetViews>
    <sheetView zoomScaleNormal="100" zoomScaleSheetLayoutView="100" workbookViewId="0">
      <selection activeCell="Q58" sqref="Q58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23</v>
      </c>
      <c r="S1" s="198" t="s">
        <v>30</v>
      </c>
      <c r="T1" s="226"/>
      <c r="U1" s="199"/>
      <c r="V1" s="202" t="s">
        <v>31</v>
      </c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27"/>
      <c r="U2" s="201"/>
      <c r="V2" s="205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6"/>
      <c r="D11" s="26"/>
      <c r="E11" s="26"/>
      <c r="F11" s="26"/>
      <c r="G11" s="26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6"/>
      <c r="D12" s="26"/>
      <c r="E12" s="26"/>
      <c r="F12" s="26"/>
      <c r="G12" s="26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6"/>
      <c r="D13" s="26"/>
      <c r="E13" s="26"/>
      <c r="F13" s="26"/>
      <c r="G13" s="26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6"/>
      <c r="D14" s="26"/>
      <c r="E14" s="26"/>
      <c r="F14" s="26"/>
      <c r="G14" s="26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57" t="s">
        <v>16</v>
      </c>
      <c r="D48" s="57" t="s">
        <v>17</v>
      </c>
      <c r="E48" s="57" t="s">
        <v>20</v>
      </c>
      <c r="F48" s="57" t="s">
        <v>176</v>
      </c>
      <c r="G48" s="57" t="s">
        <v>177</v>
      </c>
      <c r="H48" s="191"/>
      <c r="I48" s="191"/>
    </row>
    <row r="49" spans="1:9" ht="15" customHeight="1">
      <c r="A49" s="208" t="s">
        <v>122</v>
      </c>
      <c r="B49" s="209"/>
      <c r="C49" s="52">
        <v>6607718</v>
      </c>
      <c r="D49" s="52">
        <v>6325590</v>
      </c>
      <c r="E49" s="52">
        <v>6000326</v>
      </c>
      <c r="F49" s="53">
        <v>5679957</v>
      </c>
      <c r="G49" s="53">
        <v>6432301</v>
      </c>
      <c r="H49" s="191" t="s">
        <v>24</v>
      </c>
      <c r="I49" s="191"/>
    </row>
    <row r="50" spans="1:9" ht="15" customHeight="1" thickBot="1">
      <c r="A50" s="209" t="s">
        <v>32</v>
      </c>
      <c r="B50" s="219"/>
      <c r="C50" s="42">
        <v>738488</v>
      </c>
      <c r="D50" s="42">
        <v>718687</v>
      </c>
      <c r="E50" s="42">
        <v>712605</v>
      </c>
      <c r="F50" s="43">
        <v>709862</v>
      </c>
      <c r="G50" s="43">
        <v>792251</v>
      </c>
      <c r="H50" s="20" t="s">
        <v>121</v>
      </c>
      <c r="I50" s="20"/>
    </row>
    <row r="51" spans="1:9" ht="15" customHeight="1" thickBot="1">
      <c r="A51" s="211" t="s">
        <v>64</v>
      </c>
      <c r="B51" s="212"/>
      <c r="C51" s="49">
        <v>894.76308348950829</v>
      </c>
      <c r="D51" s="49">
        <v>880.15923482684389</v>
      </c>
      <c r="E51" s="49">
        <v>842.02692936479536</v>
      </c>
      <c r="F51" s="49">
        <v>800.14946567079232</v>
      </c>
      <c r="G51" s="51">
        <f t="shared" ref="G51" si="0">G49/G50*100</f>
        <v>811.90190987452218</v>
      </c>
      <c r="H51" s="213"/>
      <c r="I51" s="191"/>
    </row>
    <row r="52" spans="1:9" ht="15" customHeight="1">
      <c r="A52" s="144" t="s">
        <v>29</v>
      </c>
      <c r="B52" s="144"/>
      <c r="C52" s="47">
        <v>400.38</v>
      </c>
      <c r="D52" s="47">
        <v>393.27</v>
      </c>
      <c r="E52" s="48">
        <v>386.97</v>
      </c>
      <c r="F52" s="47">
        <v>380.58</v>
      </c>
      <c r="G52" s="47">
        <v>373.69</v>
      </c>
    </row>
    <row r="53" spans="1:9" ht="15" customHeight="1">
      <c r="C53" s="40"/>
      <c r="D53" s="40"/>
      <c r="E53" s="41"/>
      <c r="F53" s="40"/>
      <c r="G53" s="40"/>
    </row>
    <row r="54" spans="1:9" ht="15" customHeight="1">
      <c r="E54" s="98"/>
    </row>
  </sheetData>
  <mergeCells count="10">
    <mergeCell ref="A51:B51"/>
    <mergeCell ref="H51:I51"/>
    <mergeCell ref="A52:B52"/>
    <mergeCell ref="S1:U2"/>
    <mergeCell ref="V1:Y2"/>
    <mergeCell ref="A50:B50"/>
    <mergeCell ref="R1:R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100" workbookViewId="0">
      <selection activeCell="O43" sqref="O43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22</v>
      </c>
      <c r="S1" s="198" t="s">
        <v>33</v>
      </c>
      <c r="T1" s="199"/>
      <c r="U1" s="202" t="s">
        <v>51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20</v>
      </c>
      <c r="F48" s="35" t="s">
        <v>176</v>
      </c>
      <c r="G48" s="35" t="s">
        <v>177</v>
      </c>
      <c r="H48" s="191"/>
      <c r="I48" s="191"/>
    </row>
    <row r="49" spans="1:9" ht="15" customHeight="1">
      <c r="A49" s="208" t="s">
        <v>35</v>
      </c>
      <c r="B49" s="209"/>
      <c r="C49" s="86">
        <v>252.78824661032323</v>
      </c>
      <c r="D49" s="86">
        <v>253.27372876278815</v>
      </c>
      <c r="E49" s="86">
        <v>253.10338948736799</v>
      </c>
      <c r="F49" s="86">
        <v>253.17583448354574</v>
      </c>
      <c r="G49" s="86">
        <f t="shared" ref="G49" si="0">G50/G51*1000</f>
        <v>254.16936689530385</v>
      </c>
      <c r="H49" s="191" t="s">
        <v>62</v>
      </c>
      <c r="I49" s="191"/>
    </row>
    <row r="50" spans="1:9" ht="15" customHeight="1">
      <c r="A50" s="195" t="s">
        <v>32</v>
      </c>
      <c r="B50" s="195"/>
      <c r="C50" s="54">
        <v>738488</v>
      </c>
      <c r="D50" s="54">
        <v>718687</v>
      </c>
      <c r="E50" s="54">
        <v>712605</v>
      </c>
      <c r="F50" s="55">
        <v>709862</v>
      </c>
      <c r="G50" s="55">
        <v>792251</v>
      </c>
      <c r="H50" s="191" t="s">
        <v>109</v>
      </c>
      <c r="I50" s="191"/>
    </row>
    <row r="51" spans="1:9" ht="15" customHeight="1">
      <c r="A51" s="180" t="s">
        <v>63</v>
      </c>
      <c r="B51" s="210"/>
      <c r="C51" s="111">
        <v>2921370</v>
      </c>
      <c r="D51" s="111">
        <v>2837590</v>
      </c>
      <c r="E51" s="111">
        <v>2815470</v>
      </c>
      <c r="F51" s="112">
        <v>2803830</v>
      </c>
      <c r="G51" s="112">
        <v>3117020</v>
      </c>
      <c r="H51" s="191" t="s">
        <v>106</v>
      </c>
      <c r="I51" s="191"/>
    </row>
    <row r="52" spans="1:9" ht="15" customHeight="1" thickBot="1">
      <c r="A52" s="208" t="s">
        <v>36</v>
      </c>
      <c r="B52" s="209"/>
      <c r="C52" s="85">
        <v>291.71587303217325</v>
      </c>
      <c r="D52" s="85">
        <v>291.84871669268642</v>
      </c>
      <c r="E52" s="85">
        <v>287.45040792478699</v>
      </c>
      <c r="F52" s="86">
        <v>307.64989318182631</v>
      </c>
      <c r="G52" s="86">
        <f>'1-⑥給水原価'!G57</f>
        <v>299.77831390238111</v>
      </c>
      <c r="H52" s="191"/>
      <c r="I52" s="191"/>
    </row>
    <row r="53" spans="1:9" ht="15" customHeight="1" thickBot="1">
      <c r="A53" s="211" t="s">
        <v>33</v>
      </c>
      <c r="B53" s="212"/>
      <c r="C53" s="49">
        <v>86.645636521514646</v>
      </c>
      <c r="D53" s="49">
        <v>86.79253981479134</v>
      </c>
      <c r="E53" s="50">
        <v>88.041149871248024</v>
      </c>
      <c r="F53" s="49">
        <v>82.293490130976423</v>
      </c>
      <c r="G53" s="51">
        <f>G49/G52*100</f>
        <v>84.785775057121299</v>
      </c>
      <c r="H53" s="213"/>
      <c r="I53" s="191"/>
    </row>
    <row r="54" spans="1:9" ht="15" customHeight="1">
      <c r="A54" s="144" t="s">
        <v>29</v>
      </c>
      <c r="B54" s="144"/>
      <c r="C54" s="47">
        <v>96.56</v>
      </c>
      <c r="D54" s="47">
        <v>100.47</v>
      </c>
      <c r="E54" s="48">
        <v>101.72</v>
      </c>
      <c r="F54" s="47">
        <v>102.38</v>
      </c>
      <c r="G54" s="47">
        <v>99.87</v>
      </c>
    </row>
    <row r="55" spans="1:9" ht="15" customHeight="1">
      <c r="C55" s="40"/>
      <c r="D55" s="40"/>
      <c r="E55" s="41"/>
      <c r="F55" s="40"/>
      <c r="G55" s="40"/>
    </row>
    <row r="56" spans="1:9" ht="15" customHeight="1">
      <c r="E56" s="87"/>
    </row>
  </sheetData>
  <mergeCells count="15">
    <mergeCell ref="A52:B52"/>
    <mergeCell ref="H52:I52"/>
    <mergeCell ref="A53:B53"/>
    <mergeCell ref="H53:I53"/>
    <mergeCell ref="A54:B54"/>
    <mergeCell ref="S1:T2"/>
    <mergeCell ref="U1:Y2"/>
    <mergeCell ref="H48:I48"/>
    <mergeCell ref="A49:B49"/>
    <mergeCell ref="H49:I49"/>
    <mergeCell ref="A50:B50"/>
    <mergeCell ref="A51:B51"/>
    <mergeCell ref="H50:I50"/>
    <mergeCell ref="H51:I51"/>
    <mergeCell ref="R1:R2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60"/>
  <sheetViews>
    <sheetView zoomScaleNormal="100" zoomScaleSheetLayoutView="100" workbookViewId="0">
      <selection activeCell="M42" sqref="M42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21</v>
      </c>
      <c r="S1" s="198" t="s">
        <v>36</v>
      </c>
      <c r="T1" s="199"/>
      <c r="U1" s="202" t="s">
        <v>52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20</v>
      </c>
      <c r="F48" s="35" t="s">
        <v>176</v>
      </c>
      <c r="G48" s="35" t="s">
        <v>177</v>
      </c>
      <c r="H48" s="191"/>
      <c r="I48" s="191"/>
    </row>
    <row r="49" spans="1:9" ht="15" customHeight="1">
      <c r="A49" s="208" t="s">
        <v>138</v>
      </c>
      <c r="B49" s="209"/>
      <c r="C49" s="117">
        <v>852210</v>
      </c>
      <c r="D49" s="117">
        <v>828147</v>
      </c>
      <c r="E49" s="117">
        <v>809308</v>
      </c>
      <c r="F49" s="117">
        <v>862598</v>
      </c>
      <c r="G49" s="117">
        <f>G50-G51-G55</f>
        <v>934415</v>
      </c>
      <c r="H49" s="98"/>
      <c r="I49" s="98"/>
    </row>
    <row r="50" spans="1:9" ht="15" customHeight="1">
      <c r="A50" s="208" t="s">
        <v>71</v>
      </c>
      <c r="B50" s="209"/>
      <c r="C50" s="43">
        <v>852560</v>
      </c>
      <c r="D50" s="43">
        <v>903469</v>
      </c>
      <c r="E50" s="43">
        <v>885896</v>
      </c>
      <c r="F50" s="43">
        <v>1023891</v>
      </c>
      <c r="G50" s="43">
        <v>1143001</v>
      </c>
      <c r="H50" s="191" t="s">
        <v>137</v>
      </c>
      <c r="I50" s="191"/>
    </row>
    <row r="51" spans="1:9" ht="15" customHeight="1">
      <c r="A51" s="208" t="s">
        <v>130</v>
      </c>
      <c r="B51" s="209"/>
      <c r="C51" s="43">
        <v>350</v>
      </c>
      <c r="D51" s="43">
        <v>218</v>
      </c>
      <c r="E51" s="43">
        <v>528</v>
      </c>
      <c r="F51" s="43">
        <v>245</v>
      </c>
      <c r="G51" s="43">
        <f>G52+G53+G54</f>
        <v>36</v>
      </c>
      <c r="H51" s="20"/>
      <c r="I51" s="20"/>
    </row>
    <row r="52" spans="1:9" ht="15" customHeight="1">
      <c r="A52" s="195" t="s">
        <v>60</v>
      </c>
      <c r="B52" s="195"/>
      <c r="C52" s="54">
        <v>0</v>
      </c>
      <c r="D52" s="54">
        <v>0</v>
      </c>
      <c r="E52" s="54">
        <v>0</v>
      </c>
      <c r="F52" s="55">
        <v>0</v>
      </c>
      <c r="G52" s="55">
        <v>0</v>
      </c>
      <c r="H52" s="191" t="s">
        <v>135</v>
      </c>
      <c r="I52" s="191"/>
    </row>
    <row r="53" spans="1:9" ht="15" customHeight="1">
      <c r="A53" s="160" t="s">
        <v>132</v>
      </c>
      <c r="B53" s="160"/>
      <c r="C53" s="113">
        <v>0</v>
      </c>
      <c r="D53" s="113">
        <v>0</v>
      </c>
      <c r="E53" s="113">
        <v>0</v>
      </c>
      <c r="F53" s="114">
        <v>0</v>
      </c>
      <c r="G53" s="114">
        <v>0</v>
      </c>
      <c r="H53" s="191" t="s">
        <v>136</v>
      </c>
      <c r="I53" s="191"/>
    </row>
    <row r="54" spans="1:9" ht="15" customHeight="1">
      <c r="A54" s="180" t="s">
        <v>131</v>
      </c>
      <c r="B54" s="180"/>
      <c r="C54" s="52">
        <v>350</v>
      </c>
      <c r="D54" s="52">
        <v>218</v>
      </c>
      <c r="E54" s="52">
        <v>528</v>
      </c>
      <c r="F54" s="53">
        <v>245</v>
      </c>
      <c r="G54" s="53">
        <v>36</v>
      </c>
      <c r="H54" s="191" t="s">
        <v>134</v>
      </c>
      <c r="I54" s="191"/>
    </row>
    <row r="55" spans="1:9" ht="15" customHeight="1">
      <c r="A55" s="180" t="s">
        <v>110</v>
      </c>
      <c r="B55" s="210"/>
      <c r="C55" s="53">
        <v>0</v>
      </c>
      <c r="D55" s="53">
        <v>75104</v>
      </c>
      <c r="E55" s="53">
        <v>76060</v>
      </c>
      <c r="F55" s="53">
        <v>161048</v>
      </c>
      <c r="G55" s="53">
        <v>208550</v>
      </c>
      <c r="H55" s="191" t="s">
        <v>133</v>
      </c>
      <c r="I55" s="191"/>
    </row>
    <row r="56" spans="1:9" ht="15" customHeight="1" thickBot="1">
      <c r="A56" s="208" t="s">
        <v>38</v>
      </c>
      <c r="B56" s="209"/>
      <c r="C56" s="115">
        <v>292137</v>
      </c>
      <c r="D56" s="115">
        <v>283759</v>
      </c>
      <c r="E56" s="115">
        <v>281547</v>
      </c>
      <c r="F56" s="116">
        <v>280383</v>
      </c>
      <c r="G56" s="116">
        <v>311702</v>
      </c>
      <c r="H56" s="191" t="s">
        <v>106</v>
      </c>
      <c r="I56" s="191"/>
    </row>
    <row r="57" spans="1:9" ht="15" customHeight="1" thickBot="1">
      <c r="A57" s="211" t="s">
        <v>36</v>
      </c>
      <c r="B57" s="212"/>
      <c r="C57" s="44">
        <v>291.71587303217325</v>
      </c>
      <c r="D57" s="44">
        <v>291.84871669268642</v>
      </c>
      <c r="E57" s="44">
        <v>287.45040792478699</v>
      </c>
      <c r="F57" s="44">
        <v>307.64989318182631</v>
      </c>
      <c r="G57" s="46">
        <f t="shared" ref="G57" si="0">G49/G56*100</f>
        <v>299.77831390238111</v>
      </c>
      <c r="H57" s="213"/>
      <c r="I57" s="191"/>
    </row>
    <row r="58" spans="1:9" ht="15" customHeight="1">
      <c r="A58" s="144" t="s">
        <v>29</v>
      </c>
      <c r="B58" s="144"/>
      <c r="C58" s="48">
        <v>177.14</v>
      </c>
      <c r="D58" s="48">
        <v>169.82</v>
      </c>
      <c r="E58" s="48">
        <v>168.2</v>
      </c>
      <c r="F58" s="48">
        <v>168.67</v>
      </c>
      <c r="G58" s="48">
        <v>171.81</v>
      </c>
    </row>
    <row r="59" spans="1:9" ht="15" customHeight="1">
      <c r="C59" s="40"/>
      <c r="D59" s="40"/>
      <c r="E59" s="41"/>
      <c r="F59" s="40"/>
      <c r="G59" s="40"/>
    </row>
    <row r="60" spans="1:9" ht="15" customHeight="1">
      <c r="E60" s="87"/>
      <c r="G60" s="31"/>
    </row>
  </sheetData>
  <mergeCells count="21">
    <mergeCell ref="A57:B57"/>
    <mergeCell ref="H57:I57"/>
    <mergeCell ref="A58:B58"/>
    <mergeCell ref="A52:B52"/>
    <mergeCell ref="A55:B55"/>
    <mergeCell ref="A53:B53"/>
    <mergeCell ref="A54:B54"/>
    <mergeCell ref="H52:I52"/>
    <mergeCell ref="H53:I53"/>
    <mergeCell ref="H54:I54"/>
    <mergeCell ref="H55:I55"/>
    <mergeCell ref="R1:R2"/>
    <mergeCell ref="S1:T2"/>
    <mergeCell ref="A56:B56"/>
    <mergeCell ref="U1:Y2"/>
    <mergeCell ref="H48:I48"/>
    <mergeCell ref="A50:B50"/>
    <mergeCell ref="H50:I50"/>
    <mergeCell ref="A51:B51"/>
    <mergeCell ref="H56:I56"/>
    <mergeCell ref="A49:B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Y55"/>
  <sheetViews>
    <sheetView zoomScaleNormal="100" zoomScaleSheetLayoutView="100" workbookViewId="0">
      <selection activeCell="U44" sqref="U44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18</v>
      </c>
      <c r="S1" s="198" t="s">
        <v>3</v>
      </c>
      <c r="T1" s="199"/>
      <c r="U1" s="202" t="s">
        <v>53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20</v>
      </c>
      <c r="F48" s="35" t="s">
        <v>176</v>
      </c>
      <c r="G48" s="35" t="s">
        <v>177</v>
      </c>
      <c r="H48" s="191"/>
      <c r="I48" s="191"/>
    </row>
    <row r="49" spans="1:9" ht="15" customHeight="1">
      <c r="A49" s="208" t="s">
        <v>59</v>
      </c>
      <c r="B49" s="209"/>
      <c r="C49" s="43">
        <v>9936.7123287671238</v>
      </c>
      <c r="D49" s="43">
        <v>8772.767123287671</v>
      </c>
      <c r="E49" s="43">
        <v>9209.232876712329</v>
      </c>
      <c r="F49" s="43">
        <v>9027.4863387978148</v>
      </c>
      <c r="G49" s="43">
        <f>G50*1000/365</f>
        <v>10612.767123287671</v>
      </c>
      <c r="H49" s="191"/>
      <c r="I49" s="191"/>
    </row>
    <row r="50" spans="1:9" ht="15" customHeight="1">
      <c r="A50" s="208" t="s">
        <v>44</v>
      </c>
      <c r="B50" s="209"/>
      <c r="C50" s="86">
        <v>3202.06</v>
      </c>
      <c r="D50" s="86">
        <v>3361.37</v>
      </c>
      <c r="E50" s="86">
        <v>3304.06</v>
      </c>
      <c r="F50" s="86">
        <v>3351.11</v>
      </c>
      <c r="G50" s="86">
        <v>3873.66</v>
      </c>
      <c r="H50" s="191" t="s">
        <v>105</v>
      </c>
      <c r="I50" s="191"/>
    </row>
    <row r="51" spans="1:9" ht="15" customHeight="1" thickBot="1">
      <c r="A51" s="208" t="s">
        <v>41</v>
      </c>
      <c r="B51" s="209"/>
      <c r="C51" s="42">
        <v>18748</v>
      </c>
      <c r="D51" s="42">
        <v>18748</v>
      </c>
      <c r="E51" s="42">
        <v>18748</v>
      </c>
      <c r="F51" s="43">
        <v>18748</v>
      </c>
      <c r="G51" s="43">
        <v>20420</v>
      </c>
      <c r="H51" s="191" t="s">
        <v>107</v>
      </c>
      <c r="I51" s="191"/>
    </row>
    <row r="52" spans="1:9" ht="15" customHeight="1" thickBot="1">
      <c r="A52" s="211" t="s">
        <v>3</v>
      </c>
      <c r="B52" s="212"/>
      <c r="C52" s="49">
        <v>53.001452575032658</v>
      </c>
      <c r="D52" s="49">
        <v>46.793082586343452</v>
      </c>
      <c r="E52" s="50">
        <v>49.121148264947351</v>
      </c>
      <c r="F52" s="49">
        <v>48.151729991454104</v>
      </c>
      <c r="G52" s="51">
        <f>G49/G51*100</f>
        <v>51.972414903465577</v>
      </c>
      <c r="H52" s="213"/>
      <c r="I52" s="191"/>
    </row>
    <row r="53" spans="1:9" ht="15" customHeight="1">
      <c r="A53" s="144" t="s">
        <v>29</v>
      </c>
      <c r="B53" s="144"/>
      <c r="C53" s="47">
        <v>55.64</v>
      </c>
      <c r="D53" s="47">
        <v>55.13</v>
      </c>
      <c r="E53" s="48">
        <v>54.77</v>
      </c>
      <c r="F53" s="47">
        <v>54.92</v>
      </c>
      <c r="G53" s="47">
        <v>60.03</v>
      </c>
    </row>
    <row r="54" spans="1:9" ht="15" customHeight="1">
      <c r="C54" s="40"/>
      <c r="D54" s="40"/>
      <c r="E54" s="41"/>
      <c r="F54" s="40"/>
      <c r="G54" s="40"/>
    </row>
    <row r="55" spans="1:9" ht="15" customHeight="1">
      <c r="C55" s="64"/>
      <c r="D55" s="64"/>
      <c r="E55" s="64"/>
      <c r="F55" s="64"/>
      <c r="G55" s="64"/>
    </row>
  </sheetData>
  <mergeCells count="13">
    <mergeCell ref="A51:B51"/>
    <mergeCell ref="H51:I51"/>
    <mergeCell ref="A52:B52"/>
    <mergeCell ref="H52:I52"/>
    <mergeCell ref="A53:B53"/>
    <mergeCell ref="A50:B50"/>
    <mergeCell ref="H50:I50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66"/>
  <sheetViews>
    <sheetView zoomScaleNormal="100" zoomScaleSheetLayoutView="100" workbookViewId="0">
      <selection activeCell="G53" sqref="G53"/>
    </sheetView>
  </sheetViews>
  <sheetFormatPr defaultRowHeight="15" customHeight="1"/>
  <cols>
    <col min="1" max="2" width="9" style="5"/>
    <col min="3" max="4" width="9" style="5" customWidth="1"/>
    <col min="5" max="5" width="9" style="21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3"/>
      <c r="B1" s="24"/>
      <c r="C1" s="24"/>
      <c r="D1" s="24"/>
      <c r="E1" s="24"/>
      <c r="F1" s="24"/>
      <c r="G1" s="25"/>
      <c r="H1" s="26"/>
      <c r="I1" s="26"/>
      <c r="J1" s="36"/>
      <c r="K1" s="36"/>
      <c r="L1" s="36"/>
      <c r="R1" s="196" t="s">
        <v>15</v>
      </c>
      <c r="S1" s="198" t="s">
        <v>42</v>
      </c>
      <c r="T1" s="199"/>
      <c r="U1" s="202" t="s">
        <v>43</v>
      </c>
      <c r="V1" s="203"/>
      <c r="W1" s="203"/>
      <c r="X1" s="203"/>
      <c r="Y1" s="204"/>
    </row>
    <row r="2" spans="1:25" ht="15" customHeight="1" thickBot="1">
      <c r="A2" s="23"/>
      <c r="B2" s="24"/>
      <c r="C2" s="24"/>
      <c r="D2" s="24"/>
      <c r="E2" s="24"/>
      <c r="F2" s="24"/>
      <c r="G2" s="25"/>
      <c r="H2" s="26"/>
      <c r="I2" s="26"/>
      <c r="J2" s="36"/>
      <c r="K2" s="36"/>
      <c r="L2" s="36"/>
      <c r="R2" s="197"/>
      <c r="S2" s="200"/>
      <c r="T2" s="201"/>
      <c r="U2" s="205"/>
      <c r="V2" s="206"/>
      <c r="W2" s="206"/>
      <c r="X2" s="206"/>
      <c r="Y2" s="207"/>
    </row>
    <row r="3" spans="1:25" ht="15" customHeight="1">
      <c r="A3" s="23"/>
      <c r="B3" s="24"/>
      <c r="C3" s="24"/>
      <c r="D3" s="24"/>
      <c r="E3" s="24"/>
      <c r="F3" s="24"/>
      <c r="G3" s="25"/>
      <c r="H3" s="26"/>
      <c r="I3" s="26"/>
      <c r="J3" s="36"/>
      <c r="K3" s="36"/>
      <c r="L3" s="36"/>
    </row>
    <row r="4" spans="1:25" ht="15" customHeight="1">
      <c r="A4" s="23"/>
      <c r="B4" s="24"/>
      <c r="C4" s="24"/>
      <c r="D4" s="24"/>
      <c r="E4" s="24"/>
      <c r="F4" s="24"/>
      <c r="G4" s="25"/>
      <c r="H4" s="26"/>
      <c r="I4" s="26"/>
      <c r="J4" s="36"/>
      <c r="K4" s="36"/>
      <c r="L4" s="36"/>
      <c r="M4" s="31"/>
      <c r="N4" s="31"/>
      <c r="O4" s="31"/>
      <c r="P4" s="31"/>
      <c r="Q4" s="31"/>
    </row>
    <row r="5" spans="1:25" ht="15" customHeight="1">
      <c r="A5" s="23"/>
      <c r="B5" s="24"/>
      <c r="C5" s="24"/>
      <c r="D5" s="24"/>
      <c r="E5" s="24"/>
      <c r="F5" s="24"/>
      <c r="G5" s="25"/>
      <c r="H5" s="26"/>
      <c r="I5" s="26"/>
      <c r="J5" s="36"/>
      <c r="K5" s="36"/>
      <c r="L5" s="36"/>
      <c r="M5" s="31"/>
      <c r="N5" s="31"/>
      <c r="O5" s="31"/>
      <c r="P5" s="31"/>
      <c r="Q5" s="31"/>
    </row>
    <row r="6" spans="1:25" ht="15" customHeight="1">
      <c r="A6" s="23"/>
      <c r="B6" s="24"/>
      <c r="C6" s="24"/>
      <c r="D6" s="24"/>
      <c r="E6" s="24"/>
      <c r="F6" s="24"/>
      <c r="G6" s="25"/>
      <c r="H6" s="26"/>
      <c r="I6" s="26"/>
      <c r="J6" s="36"/>
      <c r="K6" s="36"/>
      <c r="L6" s="36"/>
      <c r="M6" s="31"/>
      <c r="N6" s="31"/>
      <c r="O6" s="31"/>
      <c r="P6" s="31"/>
      <c r="Q6" s="31"/>
      <c r="R6" s="31"/>
      <c r="S6" s="31"/>
    </row>
    <row r="7" spans="1:25" ht="15" customHeight="1">
      <c r="A7" s="23"/>
      <c r="B7" s="24"/>
      <c r="C7" s="24"/>
      <c r="D7" s="24"/>
      <c r="E7" s="24"/>
      <c r="F7" s="24"/>
      <c r="G7" s="25"/>
      <c r="H7" s="26"/>
      <c r="I7" s="26"/>
      <c r="J7" s="36"/>
      <c r="K7" s="36"/>
      <c r="L7" s="36"/>
      <c r="M7" s="31"/>
      <c r="N7" s="31"/>
      <c r="O7" s="31"/>
      <c r="P7" s="31"/>
      <c r="Q7" s="31"/>
      <c r="R7" s="31"/>
      <c r="S7" s="31"/>
    </row>
    <row r="8" spans="1:25" ht="15" customHeight="1">
      <c r="A8" s="23"/>
      <c r="B8" s="24"/>
      <c r="C8" s="24"/>
      <c r="D8" s="24"/>
      <c r="E8" s="24"/>
      <c r="F8" s="24"/>
      <c r="G8" s="25"/>
      <c r="H8" s="26"/>
      <c r="I8" s="26"/>
      <c r="J8" s="36"/>
      <c r="K8" s="36"/>
      <c r="L8" s="36"/>
      <c r="M8" s="31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</row>
    <row r="9" spans="1:25" ht="15" customHeight="1">
      <c r="A9" s="23"/>
      <c r="B9" s="24"/>
      <c r="C9" s="24"/>
      <c r="D9" s="24"/>
      <c r="E9" s="24"/>
      <c r="F9" s="24"/>
      <c r="G9" s="25"/>
      <c r="H9" s="26"/>
      <c r="I9" s="26"/>
      <c r="J9" s="36"/>
      <c r="K9" s="36"/>
      <c r="L9" s="36"/>
      <c r="M9" s="31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</row>
    <row r="10" spans="1:25" ht="15" customHeight="1">
      <c r="A10" s="23"/>
      <c r="B10" s="24"/>
      <c r="C10" s="24"/>
      <c r="D10" s="24"/>
      <c r="E10" s="24"/>
      <c r="F10" s="24"/>
      <c r="G10" s="25"/>
      <c r="H10" s="26"/>
      <c r="I10" s="26"/>
      <c r="J10" s="36"/>
      <c r="K10" s="36"/>
      <c r="L10" s="36"/>
      <c r="M10" s="31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</row>
    <row r="11" spans="1:25" ht="15" customHeight="1">
      <c r="A11" s="23"/>
      <c r="B11" s="24"/>
      <c r="C11" s="24"/>
      <c r="D11" s="24"/>
      <c r="E11" s="24"/>
      <c r="F11" s="24"/>
      <c r="G11" s="25"/>
      <c r="H11" s="26"/>
      <c r="I11" s="26"/>
      <c r="J11" s="36"/>
      <c r="K11" s="36"/>
      <c r="L11" s="36"/>
      <c r="M11" s="31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</row>
    <row r="12" spans="1:25" ht="15" customHeight="1">
      <c r="A12" s="23"/>
      <c r="B12" s="24"/>
      <c r="C12" s="24"/>
      <c r="D12" s="24"/>
      <c r="E12" s="24"/>
      <c r="F12" s="24"/>
      <c r="G12" s="25"/>
      <c r="H12" s="26"/>
      <c r="I12" s="26"/>
      <c r="J12" s="36"/>
      <c r="K12" s="36"/>
      <c r="L12" s="36"/>
      <c r="M12" s="31"/>
      <c r="N12" s="33"/>
      <c r="O12" s="33"/>
      <c r="P12" s="33"/>
      <c r="Q12" s="33"/>
      <c r="R12" s="33"/>
      <c r="S12" s="33"/>
      <c r="T12" s="33"/>
      <c r="U12" s="33"/>
      <c r="V12" s="33"/>
      <c r="W12" s="33"/>
      <c r="X12" s="33"/>
      <c r="Y12" s="33"/>
    </row>
    <row r="13" spans="1:25" ht="15" customHeight="1">
      <c r="A13" s="23"/>
      <c r="B13" s="24"/>
      <c r="C13" s="24"/>
      <c r="D13" s="24"/>
      <c r="E13" s="24"/>
      <c r="F13" s="24"/>
      <c r="G13" s="25"/>
      <c r="H13" s="26"/>
      <c r="I13" s="26"/>
      <c r="J13" s="36"/>
      <c r="K13" s="36"/>
      <c r="L13" s="36"/>
      <c r="M13" s="31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</row>
    <row r="14" spans="1:25" ht="15" customHeight="1">
      <c r="A14" s="23"/>
      <c r="B14" s="24"/>
      <c r="C14" s="24"/>
      <c r="D14" s="24"/>
      <c r="E14" s="24"/>
      <c r="F14" s="24"/>
      <c r="G14" s="25"/>
      <c r="H14" s="26"/>
      <c r="I14" s="26"/>
      <c r="J14" s="36"/>
      <c r="K14" s="36"/>
      <c r="L14" s="36"/>
      <c r="M14" s="31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</row>
    <row r="15" spans="1:25" ht="15" customHeight="1">
      <c r="A15" s="23"/>
      <c r="B15" s="24"/>
      <c r="C15" s="26"/>
      <c r="D15" s="26"/>
      <c r="E15" s="26"/>
      <c r="F15" s="26"/>
      <c r="G15" s="26"/>
      <c r="H15" s="26"/>
      <c r="I15" s="26"/>
      <c r="J15" s="36"/>
      <c r="K15" s="36"/>
      <c r="L15" s="36"/>
      <c r="M15" s="31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</row>
    <row r="16" spans="1:25" ht="15" customHeight="1">
      <c r="A16" s="23"/>
      <c r="B16" s="24"/>
      <c r="C16" s="24"/>
      <c r="D16" s="24"/>
      <c r="E16" s="24"/>
      <c r="F16" s="24"/>
      <c r="G16" s="25"/>
      <c r="H16" s="26"/>
      <c r="I16" s="26"/>
      <c r="J16" s="36"/>
      <c r="K16" s="36"/>
      <c r="L16" s="36"/>
      <c r="M16" s="31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</row>
    <row r="17" spans="1:25" ht="15" customHeight="1">
      <c r="A17" s="23"/>
      <c r="B17" s="24"/>
      <c r="C17" s="24"/>
      <c r="D17" s="24"/>
      <c r="E17" s="24"/>
      <c r="F17" s="24"/>
      <c r="G17" s="25"/>
      <c r="H17" s="26"/>
      <c r="I17" s="26"/>
      <c r="J17" s="36"/>
      <c r="K17" s="36"/>
      <c r="L17" s="36"/>
      <c r="M17" s="31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</row>
    <row r="18" spans="1:25" ht="15" customHeight="1">
      <c r="A18" s="23"/>
      <c r="B18" s="24"/>
      <c r="C18" s="24"/>
      <c r="D18" s="24"/>
      <c r="E18" s="24"/>
      <c r="F18" s="24"/>
      <c r="G18" s="25"/>
      <c r="H18" s="26"/>
      <c r="I18" s="26"/>
      <c r="J18" s="36"/>
      <c r="K18" s="36"/>
      <c r="L18" s="36"/>
      <c r="M18" s="31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</row>
    <row r="19" spans="1:25" ht="15" customHeight="1">
      <c r="A19" s="23"/>
      <c r="B19" s="24"/>
      <c r="C19" s="24"/>
      <c r="D19" s="24"/>
      <c r="E19" s="24"/>
      <c r="F19" s="24"/>
      <c r="G19" s="25"/>
      <c r="H19" s="26"/>
      <c r="I19" s="26"/>
      <c r="J19" s="36"/>
      <c r="K19" s="36"/>
      <c r="L19" s="36"/>
      <c r="M19" s="31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</row>
    <row r="20" spans="1:25" ht="15" customHeight="1">
      <c r="A20" s="37"/>
      <c r="B20" s="38"/>
      <c r="C20" s="38"/>
      <c r="D20" s="38"/>
      <c r="E20" s="38"/>
      <c r="F20" s="38"/>
      <c r="G20" s="39"/>
      <c r="H20" s="36"/>
      <c r="I20" s="37"/>
      <c r="J20" s="36"/>
      <c r="K20" s="36"/>
      <c r="L20" s="36"/>
      <c r="M20" s="31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</row>
    <row r="21" spans="1:25" ht="15" customHeight="1">
      <c r="A21" s="37"/>
      <c r="B21" s="38"/>
      <c r="C21" s="38"/>
      <c r="D21" s="38"/>
      <c r="E21" s="38"/>
      <c r="F21" s="38"/>
      <c r="G21" s="39"/>
      <c r="H21" s="36"/>
      <c r="I21" s="36"/>
      <c r="J21" s="36"/>
      <c r="K21" s="36"/>
      <c r="L21" s="36"/>
      <c r="M21" s="31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</row>
    <row r="22" spans="1:25" ht="15" customHeight="1">
      <c r="A22" s="37"/>
      <c r="B22" s="38"/>
      <c r="C22" s="38"/>
      <c r="D22" s="38"/>
      <c r="E22" s="38"/>
      <c r="F22" s="38"/>
      <c r="G22" s="39"/>
      <c r="H22" s="36"/>
      <c r="I22" s="36"/>
      <c r="J22" s="36"/>
      <c r="K22" s="36"/>
      <c r="L22" s="36"/>
      <c r="M22" s="31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</row>
    <row r="23" spans="1:25" ht="15" customHeight="1">
      <c r="A23" s="31"/>
      <c r="B23" s="22"/>
      <c r="C23" s="22"/>
      <c r="D23" s="22"/>
      <c r="E23" s="22"/>
      <c r="F23" s="22"/>
      <c r="G23" s="32"/>
      <c r="H23" s="19"/>
      <c r="I23" s="34"/>
      <c r="J23" s="34"/>
      <c r="K23" s="34"/>
      <c r="L23" s="34"/>
      <c r="M23" s="34" t="s">
        <v>19</v>
      </c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</row>
    <row r="24" spans="1:25" ht="15" customHeight="1">
      <c r="A24" s="27"/>
      <c r="B24" s="28"/>
      <c r="C24" s="28"/>
      <c r="D24" s="28"/>
      <c r="E24" s="28"/>
      <c r="F24" s="28"/>
      <c r="G24" s="29"/>
      <c r="H24" s="30"/>
      <c r="I24" s="30"/>
      <c r="J24" s="30"/>
      <c r="K24" s="30"/>
      <c r="L24" s="30"/>
      <c r="M24" s="31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</row>
    <row r="25" spans="1:25" ht="15" customHeight="1">
      <c r="A25" s="27"/>
      <c r="B25" s="28"/>
      <c r="C25" s="28"/>
      <c r="D25" s="28"/>
      <c r="E25" s="28"/>
      <c r="F25" s="28"/>
      <c r="G25" s="29"/>
      <c r="H25" s="30"/>
      <c r="I25" s="30"/>
      <c r="J25" s="30"/>
      <c r="K25" s="30"/>
      <c r="L25" s="30"/>
      <c r="M25" s="31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</row>
    <row r="26" spans="1:25" ht="15" customHeight="1">
      <c r="A26" s="27"/>
      <c r="B26" s="28"/>
      <c r="C26" s="28"/>
      <c r="D26" s="28"/>
      <c r="E26" s="28"/>
      <c r="F26" s="28"/>
      <c r="G26" s="29"/>
      <c r="H26" s="30"/>
      <c r="I26" s="30"/>
      <c r="J26" s="30"/>
      <c r="K26" s="30"/>
      <c r="L26" s="30"/>
      <c r="M26" s="31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</row>
    <row r="27" spans="1:25" ht="15" customHeight="1">
      <c r="A27" s="27"/>
      <c r="B27" s="28"/>
      <c r="C27" s="28"/>
      <c r="D27" s="28"/>
      <c r="E27" s="28"/>
      <c r="F27" s="28"/>
      <c r="G27" s="29"/>
      <c r="H27" s="30"/>
      <c r="I27" s="30"/>
      <c r="J27" s="30"/>
      <c r="K27" s="30"/>
      <c r="L27" s="30"/>
      <c r="M27" s="31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</row>
    <row r="28" spans="1:25" ht="15" customHeight="1">
      <c r="A28" s="27"/>
      <c r="B28" s="28"/>
      <c r="C28" s="28"/>
      <c r="D28" s="28"/>
      <c r="E28" s="28"/>
      <c r="F28" s="28"/>
      <c r="G28" s="29"/>
      <c r="H28" s="30"/>
      <c r="I28" s="30"/>
      <c r="J28" s="30"/>
      <c r="K28" s="30"/>
      <c r="L28" s="30"/>
      <c r="M28" s="31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</row>
    <row r="29" spans="1:25" ht="15" customHeight="1">
      <c r="A29" s="27"/>
      <c r="B29" s="28"/>
      <c r="C29" s="28"/>
      <c r="D29" s="28"/>
      <c r="E29" s="28"/>
      <c r="F29" s="28"/>
      <c r="G29" s="29"/>
      <c r="H29" s="30"/>
      <c r="I29" s="30"/>
      <c r="J29" s="30"/>
      <c r="K29" s="30"/>
      <c r="L29" s="30"/>
      <c r="M29" s="31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</row>
    <row r="30" spans="1:25" ht="15" customHeight="1">
      <c r="A30" s="27"/>
      <c r="B30" s="28"/>
      <c r="C30" s="28"/>
      <c r="D30" s="28"/>
      <c r="E30" s="28"/>
      <c r="F30" s="28"/>
      <c r="G30" s="29"/>
      <c r="H30" s="30"/>
      <c r="I30" s="30"/>
      <c r="J30" s="30"/>
      <c r="K30" s="30"/>
      <c r="L30" s="30"/>
      <c r="M30" s="31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</row>
    <row r="31" spans="1:25" ht="15" customHeight="1">
      <c r="A31" s="27"/>
      <c r="B31" s="28"/>
      <c r="C31" s="28"/>
      <c r="D31" s="28"/>
      <c r="E31" s="28"/>
      <c r="F31" s="28"/>
      <c r="G31" s="29"/>
      <c r="H31" s="30"/>
      <c r="I31" s="30"/>
      <c r="J31" s="30"/>
      <c r="K31" s="30"/>
      <c r="L31" s="30"/>
      <c r="M31" s="31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</row>
    <row r="32" spans="1:25" ht="15" customHeight="1">
      <c r="A32" s="27"/>
      <c r="B32" s="28"/>
      <c r="C32" s="28"/>
      <c r="D32" s="28"/>
      <c r="E32" s="28"/>
      <c r="F32" s="28"/>
      <c r="G32" s="27"/>
      <c r="H32" s="27"/>
      <c r="I32" s="27"/>
      <c r="J32" s="27"/>
      <c r="K32" s="27"/>
      <c r="L32" s="27"/>
      <c r="M32" s="31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</row>
    <row r="33" spans="1:25" ht="15" customHeight="1">
      <c r="A33" s="27"/>
      <c r="B33" s="28"/>
      <c r="C33" s="28"/>
      <c r="D33" s="28"/>
      <c r="E33" s="28"/>
      <c r="F33" s="28"/>
      <c r="G33" s="27"/>
      <c r="H33" s="27"/>
      <c r="I33" s="27"/>
      <c r="J33" s="27"/>
      <c r="K33" s="27"/>
      <c r="L33" s="27"/>
      <c r="M33" s="31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</row>
    <row r="34" spans="1:25" ht="15" customHeight="1">
      <c r="A34" s="27"/>
      <c r="B34" s="27"/>
      <c r="C34" s="27"/>
      <c r="D34" s="27"/>
      <c r="E34" s="30"/>
      <c r="F34" s="27"/>
      <c r="G34" s="27"/>
      <c r="H34" s="27"/>
      <c r="I34" s="27"/>
      <c r="J34" s="27"/>
      <c r="K34" s="27"/>
      <c r="L34" s="27"/>
      <c r="M34" s="31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</row>
    <row r="35" spans="1:25" ht="15" customHeight="1">
      <c r="A35" s="27"/>
      <c r="B35" s="27"/>
      <c r="C35" s="27"/>
      <c r="D35" s="27"/>
      <c r="E35" s="30"/>
      <c r="F35" s="27"/>
      <c r="G35" s="27"/>
      <c r="H35" s="27"/>
      <c r="I35" s="27"/>
      <c r="J35" s="27"/>
      <c r="K35" s="27"/>
      <c r="L35" s="27"/>
      <c r="M35" s="31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</row>
    <row r="36" spans="1:25" ht="15" customHeight="1">
      <c r="A36" s="27"/>
      <c r="B36" s="27"/>
      <c r="C36" s="27"/>
      <c r="D36" s="27"/>
      <c r="E36" s="30"/>
      <c r="F36" s="27"/>
      <c r="G36" s="27"/>
      <c r="H36" s="27"/>
      <c r="I36" s="27"/>
      <c r="J36" s="27"/>
      <c r="K36" s="27"/>
      <c r="L36" s="27"/>
      <c r="M36" s="31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</row>
    <row r="37" spans="1:25" ht="15" customHeight="1">
      <c r="A37" s="27"/>
      <c r="B37" s="27"/>
      <c r="C37" s="27"/>
      <c r="D37" s="27"/>
      <c r="E37" s="30"/>
      <c r="F37" s="27"/>
      <c r="G37" s="27"/>
      <c r="H37" s="27"/>
      <c r="I37" s="27"/>
      <c r="J37" s="27"/>
      <c r="K37" s="27"/>
      <c r="L37" s="27"/>
      <c r="M37" s="31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</row>
    <row r="38" spans="1:25" ht="15" customHeight="1">
      <c r="A38" s="27"/>
      <c r="B38" s="27"/>
      <c r="C38" s="27"/>
      <c r="D38" s="27"/>
      <c r="E38" s="30"/>
      <c r="F38" s="27"/>
      <c r="G38" s="27"/>
      <c r="H38" s="27"/>
      <c r="I38" s="27"/>
      <c r="J38" s="27"/>
      <c r="K38" s="27"/>
      <c r="L38" s="27"/>
      <c r="M38" s="31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</row>
    <row r="39" spans="1:25" ht="15" customHeight="1">
      <c r="A39" s="27"/>
      <c r="B39" s="27"/>
      <c r="C39" s="27"/>
      <c r="D39" s="27"/>
      <c r="E39" s="30"/>
      <c r="F39" s="27"/>
      <c r="G39" s="27"/>
      <c r="H39" s="27"/>
      <c r="I39" s="27"/>
      <c r="J39" s="27"/>
      <c r="K39" s="27"/>
      <c r="L39" s="27"/>
      <c r="M39" s="31"/>
      <c r="N39" s="31"/>
      <c r="O39" s="31"/>
      <c r="P39" s="31"/>
      <c r="Q39" s="31"/>
      <c r="R39" s="31"/>
      <c r="S39" s="31"/>
    </row>
    <row r="40" spans="1:25" ht="15" customHeight="1">
      <c r="A40" s="27"/>
      <c r="B40" s="27"/>
      <c r="C40" s="27"/>
      <c r="D40" s="27"/>
      <c r="E40" s="30"/>
      <c r="F40" s="27"/>
      <c r="G40" s="27"/>
      <c r="H40" s="27"/>
      <c r="I40" s="27"/>
      <c r="J40" s="27"/>
      <c r="K40" s="27"/>
      <c r="L40" s="27"/>
      <c r="M40" s="31"/>
      <c r="N40" s="31"/>
      <c r="O40" s="31"/>
      <c r="P40" s="31"/>
      <c r="Q40" s="31"/>
      <c r="R40" s="31"/>
      <c r="S40" s="31"/>
    </row>
    <row r="41" spans="1:25" ht="15" customHeight="1">
      <c r="A41" s="27"/>
      <c r="B41" s="27"/>
      <c r="C41" s="27"/>
      <c r="D41" s="27"/>
      <c r="E41" s="30"/>
      <c r="F41" s="27"/>
      <c r="G41" s="27"/>
      <c r="H41" s="27"/>
      <c r="I41" s="27"/>
      <c r="J41" s="27"/>
      <c r="K41" s="27"/>
      <c r="L41" s="27"/>
    </row>
    <row r="42" spans="1:25" ht="15" customHeight="1">
      <c r="A42" s="27"/>
      <c r="B42" s="27"/>
      <c r="C42" s="27"/>
      <c r="D42" s="27"/>
      <c r="E42" s="30"/>
      <c r="F42" s="27"/>
      <c r="G42" s="27"/>
      <c r="H42" s="27"/>
      <c r="I42" s="27"/>
      <c r="J42" s="27"/>
      <c r="K42" s="27"/>
      <c r="L42" s="27"/>
    </row>
    <row r="43" spans="1:25" ht="15" customHeight="1">
      <c r="A43" s="27"/>
      <c r="B43" s="27"/>
      <c r="C43" s="27"/>
      <c r="D43" s="27"/>
      <c r="E43" s="30"/>
      <c r="F43" s="27"/>
      <c r="G43" s="27"/>
      <c r="H43" s="27"/>
      <c r="I43" s="27"/>
      <c r="J43" s="27"/>
      <c r="K43" s="27"/>
      <c r="L43" s="27"/>
    </row>
    <row r="44" spans="1:25" ht="15" customHeight="1">
      <c r="A44" s="27"/>
      <c r="B44" s="27"/>
      <c r="C44" s="30"/>
      <c r="D44" s="30"/>
      <c r="E44" s="30"/>
      <c r="F44" s="30"/>
      <c r="G44" s="30"/>
      <c r="H44" s="27"/>
      <c r="I44" s="27"/>
      <c r="J44" s="27"/>
      <c r="K44" s="27"/>
      <c r="L44" s="27"/>
    </row>
    <row r="45" spans="1:25" ht="15" customHeight="1">
      <c r="A45" s="27"/>
      <c r="B45" s="27"/>
      <c r="C45" s="27"/>
      <c r="D45" s="27"/>
      <c r="E45" s="30"/>
      <c r="F45" s="27"/>
      <c r="G45" s="27"/>
      <c r="H45" s="27"/>
      <c r="I45" s="27"/>
      <c r="J45" s="27"/>
      <c r="K45" s="27"/>
      <c r="L45" s="27"/>
    </row>
    <row r="46" spans="1:25" ht="15" customHeight="1">
      <c r="A46" s="31"/>
      <c r="B46" s="31"/>
      <c r="C46" s="31"/>
      <c r="D46" s="31"/>
      <c r="E46" s="19"/>
      <c r="F46" s="31"/>
      <c r="G46" s="31"/>
      <c r="H46" s="31"/>
    </row>
    <row r="48" spans="1:25" ht="15" customHeight="1">
      <c r="C48" s="35" t="s">
        <v>16</v>
      </c>
      <c r="D48" s="35" t="s">
        <v>17</v>
      </c>
      <c r="E48" s="35" t="s">
        <v>20</v>
      </c>
      <c r="F48" s="35" t="s">
        <v>176</v>
      </c>
      <c r="G48" s="35" t="s">
        <v>178</v>
      </c>
      <c r="H48" s="191"/>
      <c r="I48" s="191"/>
    </row>
    <row r="49" spans="1:9" ht="15" customHeight="1">
      <c r="A49" s="208" t="s">
        <v>38</v>
      </c>
      <c r="B49" s="209"/>
      <c r="C49" s="85">
        <v>2921.37</v>
      </c>
      <c r="D49" s="85">
        <v>2837.59</v>
      </c>
      <c r="E49" s="85">
        <v>2815.47</v>
      </c>
      <c r="F49" s="86">
        <v>2803.83</v>
      </c>
      <c r="G49" s="86">
        <v>3117.02</v>
      </c>
      <c r="H49" s="191" t="s">
        <v>103</v>
      </c>
      <c r="I49" s="191"/>
    </row>
    <row r="50" spans="1:9" ht="15" customHeight="1" thickBot="1">
      <c r="A50" s="208" t="s">
        <v>44</v>
      </c>
      <c r="B50" s="209"/>
      <c r="C50" s="85">
        <v>3202.06</v>
      </c>
      <c r="D50" s="85">
        <v>3361.37</v>
      </c>
      <c r="E50" s="85">
        <v>3304.06</v>
      </c>
      <c r="F50" s="86">
        <v>3351.11</v>
      </c>
      <c r="G50" s="86">
        <v>3873.66</v>
      </c>
      <c r="H50" s="191" t="s">
        <v>104</v>
      </c>
      <c r="I50" s="191"/>
    </row>
    <row r="51" spans="1:9" ht="15" customHeight="1" thickBot="1">
      <c r="A51" s="211" t="s">
        <v>42</v>
      </c>
      <c r="B51" s="212"/>
      <c r="C51" s="49">
        <v>91.234080560639086</v>
      </c>
      <c r="D51" s="49">
        <v>84.417663036202512</v>
      </c>
      <c r="E51" s="50">
        <v>85.212435609522828</v>
      </c>
      <c r="F51" s="49">
        <v>83.668694850363011</v>
      </c>
      <c r="G51" s="51">
        <f>G49/G50*100</f>
        <v>80.467051832117434</v>
      </c>
      <c r="H51" s="213"/>
      <c r="I51" s="191"/>
    </row>
    <row r="52" spans="1:9" ht="15" customHeight="1">
      <c r="A52" s="144" t="s">
        <v>29</v>
      </c>
      <c r="B52" s="144"/>
      <c r="C52" s="47">
        <v>83.09</v>
      </c>
      <c r="D52" s="47">
        <v>83</v>
      </c>
      <c r="E52" s="48">
        <v>82.89</v>
      </c>
      <c r="F52" s="47">
        <v>82.66</v>
      </c>
      <c r="G52" s="47">
        <v>84.81</v>
      </c>
    </row>
    <row r="53" spans="1:9" ht="15" customHeight="1">
      <c r="C53" s="40"/>
      <c r="D53" s="40"/>
      <c r="E53" s="41"/>
      <c r="F53" s="40"/>
      <c r="G53" s="40"/>
    </row>
    <row r="54" spans="1:9" ht="15" customHeight="1">
      <c r="E54" s="87"/>
      <c r="G54" s="124"/>
    </row>
    <row r="55" spans="1:9" ht="15" customHeight="1">
      <c r="E55" s="87"/>
    </row>
    <row r="56" spans="1:9" ht="15" customHeight="1">
      <c r="E56" s="87"/>
    </row>
    <row r="57" spans="1:9" ht="15" customHeight="1">
      <c r="E57" s="87"/>
    </row>
    <row r="58" spans="1:9" ht="15" customHeight="1">
      <c r="E58" s="87"/>
    </row>
    <row r="59" spans="1:9" ht="15" customHeight="1">
      <c r="E59" s="87"/>
    </row>
    <row r="60" spans="1:9" ht="15" customHeight="1">
      <c r="E60" s="87"/>
    </row>
    <row r="61" spans="1:9" ht="15" customHeight="1">
      <c r="E61" s="87"/>
    </row>
    <row r="62" spans="1:9" ht="15" customHeight="1">
      <c r="E62" s="87"/>
    </row>
    <row r="63" spans="1:9" ht="15" customHeight="1">
      <c r="E63" s="87"/>
    </row>
    <row r="64" spans="1:9" ht="15" customHeight="1">
      <c r="E64" s="87"/>
    </row>
    <row r="65" spans="5:5" ht="15" customHeight="1">
      <c r="E65" s="87"/>
    </row>
    <row r="66" spans="5:5" ht="15" customHeight="1">
      <c r="E66" s="87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12</vt:i4>
      </vt:variant>
    </vt:vector>
  </HeadingPairs>
  <TitlesOfParts>
    <vt:vector size="25" baseType="lpstr">
      <vt:lpstr>解説</vt:lpstr>
      <vt:lpstr>1-①経常収支比率</vt:lpstr>
      <vt:lpstr>1-②累積欠損比率</vt:lpstr>
      <vt:lpstr>1-③流動比率</vt:lpstr>
      <vt:lpstr>1-④企業債残高対給水収益比率</vt:lpstr>
      <vt:lpstr>1-⑤料金回収率</vt:lpstr>
      <vt:lpstr>1-⑥給水原価</vt:lpstr>
      <vt:lpstr>1-⑦施設利用率</vt:lpstr>
      <vt:lpstr>1-⑧有収率</vt:lpstr>
      <vt:lpstr>2-①有形固定資産減価償却率</vt:lpstr>
      <vt:lpstr>2-②管路経年化率</vt:lpstr>
      <vt:lpstr>2-③管路更新率</vt:lpstr>
      <vt:lpstr>まとめ</vt:lpstr>
      <vt:lpstr>'1-①経常収支比率'!Print_Area</vt:lpstr>
      <vt:lpstr>'1-②累積欠損比率'!Print_Area</vt:lpstr>
      <vt:lpstr>'1-③流動比率'!Print_Area</vt:lpstr>
      <vt:lpstr>'1-④企業債残高対給水収益比率'!Print_Area</vt:lpstr>
      <vt:lpstr>'1-⑤料金回収率'!Print_Area</vt:lpstr>
      <vt:lpstr>'1-⑥給水原価'!Print_Area</vt:lpstr>
      <vt:lpstr>'1-⑦施設利用率'!Print_Area</vt:lpstr>
      <vt:lpstr>'1-⑧有収率'!Print_Area</vt:lpstr>
      <vt:lpstr>'2-①有形固定資産減価償却率'!Print_Area</vt:lpstr>
      <vt:lpstr>'2-②管路経年化率'!Print_Area</vt:lpstr>
      <vt:lpstr>'2-③管路更新率'!Print_Area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2019-02-04T01:57:46Z</cp:lastPrinted>
  <dcterms:created xsi:type="dcterms:W3CDTF">2016-09-13T07:43:47Z</dcterms:created>
  <dcterms:modified xsi:type="dcterms:W3CDTF">2019-02-19T04:12:55Z</dcterms:modified>
</cp:coreProperties>
</file>