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0" windowWidth="28830" windowHeight="7110" tabRatio="788" activeTab="8"/>
  </bookViews>
  <sheets>
    <sheet name="解説" sheetId="1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2-③管渠改善率" sheetId="17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'2-③管渠改善率'!$A$1:$Y$45</definedName>
    <definedName name="_xlnm.Print_Area" localSheetId="8">まとめ!$A$1:$P$48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F53" i="17" l="1"/>
  <c r="F57" i="17" s="1"/>
  <c r="E53" i="17"/>
  <c r="D53" i="17"/>
  <c r="C53" i="17"/>
  <c r="C52" i="17" s="1"/>
  <c r="C49" i="17" s="1"/>
  <c r="C57" i="17" s="1"/>
  <c r="D52" i="17"/>
  <c r="D49" i="17" s="1"/>
  <c r="D57" i="17" s="1"/>
  <c r="F49" i="17"/>
  <c r="E49" i="17"/>
  <c r="E57" i="17" s="1"/>
  <c r="F51" i="10"/>
  <c r="E51" i="10"/>
  <c r="D51" i="10"/>
  <c r="C51" i="10"/>
  <c r="F51" i="12"/>
  <c r="E51" i="12"/>
  <c r="D51" i="12"/>
  <c r="C51" i="12"/>
  <c r="F52" i="13"/>
  <c r="E52" i="13"/>
  <c r="D52" i="13"/>
  <c r="C52" i="13"/>
  <c r="F49" i="13"/>
  <c r="F54" i="13" s="1"/>
  <c r="E49" i="13"/>
  <c r="E54" i="13" s="1"/>
  <c r="D49" i="13"/>
  <c r="D54" i="13" s="1"/>
  <c r="C49" i="13"/>
  <c r="C54" i="13" s="1"/>
  <c r="F53" i="14"/>
  <c r="E53" i="14"/>
  <c r="E50" i="14" s="1"/>
  <c r="E54" i="14" s="1"/>
  <c r="D53" i="14"/>
  <c r="D50" i="14" s="1"/>
  <c r="D54" i="14" s="1"/>
  <c r="C53" i="14"/>
  <c r="C50" i="14" s="1"/>
  <c r="C54" i="14" s="1"/>
  <c r="F50" i="14"/>
  <c r="F54" i="14" s="1"/>
  <c r="F52" i="16"/>
  <c r="E52" i="16"/>
  <c r="D52" i="16"/>
  <c r="C52" i="16"/>
  <c r="F49" i="16"/>
  <c r="F52" i="15"/>
  <c r="E52" i="15"/>
  <c r="D52" i="15"/>
  <c r="C52" i="15"/>
  <c r="F56" i="16" l="1"/>
  <c r="F59" i="16" s="1"/>
  <c r="G49" i="17"/>
  <c r="G57" i="17" l="1"/>
  <c r="G51" i="12" l="1"/>
  <c r="F61" i="16" l="1"/>
  <c r="C61" i="16"/>
  <c r="C51" i="16" s="1"/>
  <c r="C49" i="16" s="1"/>
  <c r="C56" i="16" s="1"/>
  <c r="D61" i="16"/>
  <c r="D51" i="16" s="1"/>
  <c r="D49" i="16" s="1"/>
  <c r="D56" i="16" s="1"/>
  <c r="E61" i="16"/>
  <c r="E51" i="16" s="1"/>
  <c r="E49" i="16" s="1"/>
  <c r="E56" i="16" s="1"/>
  <c r="G52" i="16"/>
  <c r="C57" i="15"/>
  <c r="D57" i="15"/>
  <c r="E57" i="15"/>
  <c r="F57" i="15"/>
  <c r="G52" i="15"/>
  <c r="G57" i="15" s="1"/>
  <c r="G54" i="14"/>
  <c r="G51" i="10"/>
  <c r="G54" i="13"/>
  <c r="G62" i="16" l="1"/>
  <c r="D62" i="16"/>
  <c r="F62" i="16"/>
  <c r="E62" i="16"/>
  <c r="C62" i="16"/>
  <c r="G49" i="16"/>
  <c r="G56" i="16" s="1"/>
  <c r="G59" i="16" s="1"/>
  <c r="G61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H26までは該当数値がないため、逆算している。</t>
        </r>
      </text>
    </comment>
  </commentList>
</comments>
</file>

<file path=xl/sharedStrings.xml><?xml version="1.0" encoding="utf-8"?>
<sst xmlns="http://schemas.openxmlformats.org/spreadsheetml/2006/main" count="210" uniqueCount="137">
  <si>
    <t>②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</si>
  <si>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</si>
  <si>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</si>
  <si>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</si>
  <si>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</si>
  <si>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</si>
  <si>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①</t>
    <phoneticPr fontId="2"/>
  </si>
  <si>
    <t>１－</t>
    <phoneticPr fontId="2"/>
  </si>
  <si>
    <t>２－</t>
    <phoneticPr fontId="2"/>
  </si>
  <si>
    <t>①</t>
    <phoneticPr fontId="2"/>
  </si>
  <si>
    <t>②</t>
    <phoneticPr fontId="2"/>
  </si>
  <si>
    <t>③</t>
    <phoneticPr fontId="2"/>
  </si>
  <si>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</si>
  <si>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</si>
  <si>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</si>
  <si>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</si>
  <si>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</si>
  <si>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</si>
  <si>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</si>
  <si>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</si>
  <si>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</si>
  <si>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</si>
  <si>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</si>
  <si>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</si>
  <si>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</si>
  <si>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</si>
  <si>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</si>
  <si>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</si>
  <si>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</si>
  <si>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</si>
  <si>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</si>
  <si>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</si>
  <si>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</si>
  <si>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</si>
  <si>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</si>
  <si>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</si>
  <si>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</si>
  <si>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</si>
  <si>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</si>
  <si>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</si>
  <si>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</si>
  <si>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</si>
  <si>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×</t>
    <phoneticPr fontId="2"/>
  </si>
  <si>
    <t>③</t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</si>
  <si>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</si>
  <si>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</si>
  <si>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</si>
  <si>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</si>
  <si>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</si>
  <si>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</si>
  <si>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</si>
  <si>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</si>
  <si>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</si>
  <si>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</si>
  <si>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</si>
  <si>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</si>
  <si>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</si>
  <si>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</si>
  <si>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</si>
  <si>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</si>
  <si>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</si>
  <si>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</si>
  <si>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</si>
  <si>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</si>
  <si>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</si>
  <si>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</si>
  <si>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</si>
  <si>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</si>
  <si>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</si>
  <si>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</si>
  <si>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</si>
  <si>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</si>
  <si>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</si>
  <si>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</si>
  <si>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</si>
  <si>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</si>
  <si>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</si>
  <si>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</si>
  <si>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</si>
  <si>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</si>
  <si>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</si>
  <si>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</si>
  <si>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</si>
  <si>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</si>
  <si>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</si>
  <si>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</si>
  <si>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</si>
  <si>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</si>
  <si>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</si>
  <si>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</si>
  <si>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</si>
  <si>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</si>
  <si>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</si>
  <si>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</si>
  <si>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</si>
  <si>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</si>
  <si>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</si>
  <si>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</si>
  <si>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</si>
  <si>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</si>
  <si>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</si>
  <si>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</si>
  <si>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</si>
  <si>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</si>
  <si>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</si>
  <si>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</si>
  <si>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</si>
  <si>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</si>
  <si>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公共下水道</t>
    <rPh sb="0" eb="2">
      <t>コウキョウ</t>
    </rPh>
    <rPh sb="2" eb="5">
      <t>ゲスイドウ</t>
    </rPh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</si>
  <si>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</si>
  <si>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</si>
  <si>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</si>
  <si>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</si>
  <si>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</si>
  <si>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</si>
  <si>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  <phoneticPr fontId="2"/>
  </si>
  <si>
    <t>26表1行17列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</si>
  <si>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</si>
  <si>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</si>
  <si>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</si>
  <si>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2-③</t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</si>
  <si>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</si>
  <si>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</si>
  <si>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=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</si>
  <si>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</si>
  <si>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汚水管</t>
    <rPh sb="0" eb="2">
      <t>オスイ</t>
    </rPh>
    <rPh sb="2" eb="3">
      <t>カン</t>
    </rPh>
    <phoneticPr fontId="2"/>
  </si>
  <si>
    <t>10表2行10列</t>
    <phoneticPr fontId="2"/>
  </si>
  <si>
    <t>雨水管</t>
    <rPh sb="0" eb="2">
      <t>ウスイ</t>
    </rPh>
    <rPh sb="2" eb="3">
      <t>カン</t>
    </rPh>
    <phoneticPr fontId="2"/>
  </si>
  <si>
    <t>合流管</t>
    <rPh sb="0" eb="2">
      <t>ゴウリュウ</t>
    </rPh>
    <rPh sb="2" eb="3">
      <t>カン</t>
    </rPh>
    <phoneticPr fontId="2"/>
  </si>
  <si>
    <t>管路延長</t>
    <rPh sb="0" eb="2">
      <t>カンロ</t>
    </rPh>
    <rPh sb="2" eb="4">
      <t>エンチョウ</t>
    </rPh>
    <phoneticPr fontId="2"/>
  </si>
  <si>
    <t>10表1行31列</t>
  </si>
  <si>
    <t>10表1行32列</t>
    <phoneticPr fontId="2"/>
  </si>
  <si>
    <t>10表1行33列</t>
  </si>
  <si>
    <t>10表1行34列</t>
  </si>
  <si>
    <t>H29</t>
    <phoneticPr fontId="2"/>
  </si>
  <si>
    <t>26表1行2列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</si>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</sst>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4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1" xfId="1" applyFont="1" applyBorder="1" applyAlignment="1">
      <alignment vertical="center"/>
    </xf>
    <xf numFmtId="38" fontId="0" fillId="0" borderId="61" xfId="1" applyFont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0" fillId="0" borderId="62" xfId="1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0" borderId="25" xfId="0" applyBorder="1">
      <alignment vertical="center"/>
    </xf>
    <xf numFmtId="40" fontId="0" fillId="0" borderId="0" xfId="0" applyNumberFormat="1" applyBorder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0" fillId="6" borderId="0" xfId="0" applyFill="1">
      <alignment vertical="center"/>
    </xf>
    <xf numFmtId="0" fontId="9" fillId="6" borderId="0" xfId="0" applyFont="1" applyFill="1">
      <alignment vertical="center"/>
    </xf>
    <xf numFmtId="0" fontId="0" fillId="7" borderId="0" xfId="0" applyFill="1">
      <alignment vertical="center"/>
    </xf>
    <xf numFmtId="0" fontId="9" fillId="7" borderId="0" xfId="0" applyFont="1" applyFill="1">
      <alignment vertical="center"/>
    </xf>
    <xf numFmtId="0" fontId="0" fillId="8" borderId="0" xfId="0" applyFill="1">
      <alignment vertical="center"/>
    </xf>
    <xf numFmtId="0" fontId="9" fillId="8" borderId="0" xfId="0" applyFont="1" applyFill="1">
      <alignment vertical="center"/>
    </xf>
    <xf numFmtId="0" fontId="0" fillId="9" borderId="0" xfId="0" applyFill="1">
      <alignment vertical="center"/>
    </xf>
    <xf numFmtId="38" fontId="0" fillId="0" borderId="72" xfId="1" applyFont="1" applyBorder="1">
      <alignment vertical="center"/>
    </xf>
    <xf numFmtId="0" fontId="0" fillId="1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16" fillId="0" borderId="12" xfId="1" applyFont="1" applyBorder="1" applyAlignment="1">
      <alignment vertical="center" shrinkToFit="1"/>
    </xf>
    <xf numFmtId="40" fontId="9" fillId="0" borderId="56" xfId="1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" xfId="0" applyBorder="1" applyAlignment="1">
      <alignment vertical="center"/>
    </xf>
    <xf numFmtId="38" fontId="6" fillId="0" borderId="71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9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70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152244</c:v>
                </c:pt>
                <c:pt idx="1">
                  <c:v>177760</c:v>
                </c:pt>
                <c:pt idx="2">
                  <c:v>177678</c:v>
                </c:pt>
                <c:pt idx="3">
                  <c:v>186502</c:v>
                </c:pt>
                <c:pt idx="4">
                  <c:v>295491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19844</c:v>
                </c:pt>
                <c:pt idx="1">
                  <c:v>26995</c:v>
                </c:pt>
                <c:pt idx="2">
                  <c:v>33221</c:v>
                </c:pt>
                <c:pt idx="3">
                  <c:v>37468</c:v>
                </c:pt>
                <c:pt idx="4">
                  <c:v>41052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172088</c:v>
                </c:pt>
                <c:pt idx="1">
                  <c:v>204755</c:v>
                </c:pt>
                <c:pt idx="2">
                  <c:v>210899</c:v>
                </c:pt>
                <c:pt idx="3">
                  <c:v>223970</c:v>
                </c:pt>
                <c:pt idx="4">
                  <c:v>336543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908864"/>
        <c:axId val="148447232"/>
      </c:barChart>
      <c:catAx>
        <c:axId val="147908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447232"/>
        <c:crosses val="autoZero"/>
        <c:auto val="1"/>
        <c:lblAlgn val="ctr"/>
        <c:lblOffset val="100"/>
        <c:noMultiLvlLbl val="0"/>
      </c:catAx>
      <c:valAx>
        <c:axId val="148447232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530892508149759"/>
              <c:y val="5.206785066811556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908864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53970</c:v>
                </c:pt>
                <c:pt idx="1">
                  <c:v>69351.199999999997</c:v>
                </c:pt>
                <c:pt idx="2">
                  <c:v>73029.2</c:v>
                </c:pt>
                <c:pt idx="3">
                  <c:v>83428.800000000003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42921</c:v>
                </c:pt>
                <c:pt idx="1">
                  <c:v>51501</c:v>
                </c:pt>
                <c:pt idx="2">
                  <c:v>52236</c:v>
                </c:pt>
                <c:pt idx="3">
                  <c:v>51677</c:v>
                </c:pt>
                <c:pt idx="4">
                  <c:v>54207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098880"/>
        <c:axId val="151100416"/>
      </c:barChart>
      <c:catAx>
        <c:axId val="151098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100416"/>
        <c:crosses val="autoZero"/>
        <c:auto val="1"/>
        <c:lblAlgn val="ctr"/>
        <c:lblOffset val="100"/>
        <c:noMultiLvlLbl val="0"/>
      </c:catAx>
      <c:valAx>
        <c:axId val="151100416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552873243785706"/>
              <c:y val="5.59089819114249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098880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109838</c:v>
                </c:pt>
                <c:pt idx="1">
                  <c:v>135357</c:v>
                </c:pt>
                <c:pt idx="2">
                  <c:v>157754</c:v>
                </c:pt>
                <c:pt idx="3">
                  <c:v>192477</c:v>
                </c:pt>
                <c:pt idx="4">
                  <c:v>213521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99808"/>
        <c:axId val="151001344"/>
      </c:barChart>
      <c:catAx>
        <c:axId val="150999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001344"/>
        <c:crosses val="autoZero"/>
        <c:auto val="1"/>
        <c:lblAlgn val="ctr"/>
        <c:lblOffset val="100"/>
        <c:noMultiLvlLbl val="0"/>
      </c:catAx>
      <c:valAx>
        <c:axId val="151001344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28118532774472"/>
              <c:y val="6.18708759535899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0999808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109838</c:v>
                </c:pt>
                <c:pt idx="1">
                  <c:v>135357</c:v>
                </c:pt>
                <c:pt idx="2">
                  <c:v>157754</c:v>
                </c:pt>
                <c:pt idx="3">
                  <c:v>192477</c:v>
                </c:pt>
                <c:pt idx="4">
                  <c:v>213521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30784"/>
        <c:axId val="151041152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882.12640434093851</c:v>
                </c:pt>
                <c:pt idx="1">
                  <c:v>892.8404146072977</c:v>
                </c:pt>
                <c:pt idx="2">
                  <c:v>794.05403349518861</c:v>
                </c:pt>
                <c:pt idx="3">
                  <c:v>701.93217890968788</c:v>
                </c:pt>
                <c:pt idx="4">
                  <c:v>253.87198448864513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334.37</c:v>
                </c:pt>
                <c:pt idx="1">
                  <c:v>276.26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48960"/>
        <c:axId val="151043072"/>
      </c:lineChart>
      <c:catAx>
        <c:axId val="151030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1041152"/>
        <c:crosses val="autoZero"/>
        <c:auto val="1"/>
        <c:lblAlgn val="ctr"/>
        <c:lblOffset val="100"/>
        <c:noMultiLvlLbl val="0"/>
      </c:catAx>
      <c:valAx>
        <c:axId val="151041152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2504280428369846"/>
              <c:y val="3.575390247271722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030784"/>
        <c:crosses val="autoZero"/>
        <c:crossBetween val="between"/>
        <c:majorUnit val="50000"/>
      </c:valAx>
      <c:valAx>
        <c:axId val="151043072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51048960"/>
        <c:crosses val="max"/>
        <c:crossBetween val="between"/>
        <c:majorUnit val="200"/>
      </c:valAx>
      <c:catAx>
        <c:axId val="15104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0430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310</c:v>
                </c:pt>
                <c:pt idx="1">
                  <c:v>418</c:v>
                </c:pt>
                <c:pt idx="2">
                  <c:v>418</c:v>
                </c:pt>
                <c:pt idx="3">
                  <c:v>534</c:v>
                </c:pt>
                <c:pt idx="4">
                  <c:v>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78624"/>
        <c:axId val="151270528"/>
      </c:barChart>
      <c:catAx>
        <c:axId val="151178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270528"/>
        <c:crosses val="autoZero"/>
        <c:auto val="1"/>
        <c:lblAlgn val="ctr"/>
        <c:lblOffset val="100"/>
        <c:noMultiLvlLbl val="0"/>
      </c:catAx>
      <c:valAx>
        <c:axId val="15127052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5791435964"/>
              <c:y val="5.416934343451720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178624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84352"/>
        <c:axId val="151302528"/>
      </c:barChart>
      <c:catAx>
        <c:axId val="151284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302528"/>
        <c:crosses val="autoZero"/>
        <c:auto val="1"/>
        <c:lblAlgn val="ctr"/>
        <c:lblOffset val="100"/>
        <c:noMultiLvlLbl val="0"/>
      </c:catAx>
      <c:valAx>
        <c:axId val="15130252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2254809325304929E-2"/>
              <c:y val="5.08015723386689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28435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310</c:v>
                </c:pt>
                <c:pt idx="1">
                  <c:v>418</c:v>
                </c:pt>
                <c:pt idx="2">
                  <c:v>418</c:v>
                </c:pt>
                <c:pt idx="3">
                  <c:v>534</c:v>
                </c:pt>
                <c:pt idx="4">
                  <c:v>597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7456"/>
        <c:axId val="153189376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14.418604651162791</c:v>
                </c:pt>
                <c:pt idx="1">
                  <c:v>19.441860465116278</c:v>
                </c:pt>
                <c:pt idx="2">
                  <c:v>19.441860465116278</c:v>
                </c:pt>
                <c:pt idx="3">
                  <c:v>24.837209302325579</c:v>
                </c:pt>
                <c:pt idx="4">
                  <c:v>27.767441860465112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40.71</c:v>
                </c:pt>
                <c:pt idx="1">
                  <c:v>41.63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05376"/>
        <c:axId val="153203840"/>
      </c:lineChart>
      <c:catAx>
        <c:axId val="153187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3189376"/>
        <c:crosses val="autoZero"/>
        <c:auto val="1"/>
        <c:lblAlgn val="ctr"/>
        <c:lblOffset val="100"/>
        <c:noMultiLvlLbl val="0"/>
      </c:catAx>
      <c:valAx>
        <c:axId val="153189376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6993289086226473"/>
              <c:y val="4.031633976787384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187456"/>
        <c:crosses val="autoZero"/>
        <c:crossBetween val="between"/>
        <c:majorUnit val="500"/>
      </c:valAx>
      <c:valAx>
        <c:axId val="153203840"/>
        <c:scaling>
          <c:orientation val="minMax"/>
          <c:max val="5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205376"/>
        <c:crosses val="max"/>
        <c:crossBetween val="between"/>
        <c:majorUnit val="10"/>
      </c:valAx>
      <c:catAx>
        <c:axId val="1532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2038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1483</c:v>
                </c:pt>
                <c:pt idx="1">
                  <c:v>1783</c:v>
                </c:pt>
                <c:pt idx="2">
                  <c:v>1976</c:v>
                </c:pt>
                <c:pt idx="3">
                  <c:v>2125</c:v>
                </c:pt>
                <c:pt idx="4">
                  <c:v>2318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16288"/>
        <c:axId val="151517824"/>
      </c:barChart>
      <c:catAx>
        <c:axId val="15151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517824"/>
        <c:crosses val="autoZero"/>
        <c:auto val="1"/>
        <c:lblAlgn val="ctr"/>
        <c:lblOffset val="100"/>
        <c:noMultiLvlLbl val="0"/>
      </c:catAx>
      <c:valAx>
        <c:axId val="151517824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5302152601949492"/>
              <c:y val="5.297077067094032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516288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3452</c:v>
                </c:pt>
                <c:pt idx="1">
                  <c:v>3858</c:v>
                </c:pt>
                <c:pt idx="2">
                  <c:v>4188</c:v>
                </c:pt>
                <c:pt idx="3">
                  <c:v>4233</c:v>
                </c:pt>
                <c:pt idx="4">
                  <c:v>4362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17216"/>
        <c:axId val="151418752"/>
      </c:barChart>
      <c:catAx>
        <c:axId val="151417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418752"/>
        <c:crosses val="autoZero"/>
        <c:auto val="1"/>
        <c:lblAlgn val="ctr"/>
        <c:lblOffset val="100"/>
        <c:noMultiLvlLbl val="0"/>
      </c:catAx>
      <c:valAx>
        <c:axId val="151418752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3527322707756961"/>
              <c:y val="5.871175939073189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417216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1483</c:v>
                </c:pt>
                <c:pt idx="1">
                  <c:v>1783</c:v>
                </c:pt>
                <c:pt idx="2">
                  <c:v>1976</c:v>
                </c:pt>
                <c:pt idx="3">
                  <c:v>2125</c:v>
                </c:pt>
                <c:pt idx="4">
                  <c:v>2318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3452</c:v>
                </c:pt>
                <c:pt idx="1">
                  <c:v>3858</c:v>
                </c:pt>
                <c:pt idx="2">
                  <c:v>4188</c:v>
                </c:pt>
                <c:pt idx="3">
                  <c:v>4233</c:v>
                </c:pt>
                <c:pt idx="4">
                  <c:v>4362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48192"/>
        <c:axId val="151462656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42.960602549246815</c:v>
                </c:pt>
                <c:pt idx="1">
                  <c:v>46.215655780196997</c:v>
                </c:pt>
                <c:pt idx="2">
                  <c:v>47.182425978987588</c:v>
                </c:pt>
                <c:pt idx="3">
                  <c:v>50.200803212851412</c:v>
                </c:pt>
                <c:pt idx="4">
                  <c:v>53.140761118752863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63.45</c:v>
                </c:pt>
                <c:pt idx="1">
                  <c:v>66.33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4560"/>
        <c:axId val="151464576"/>
      </c:lineChart>
      <c:catAx>
        <c:axId val="15144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462656"/>
        <c:crosses val="autoZero"/>
        <c:auto val="1"/>
        <c:lblAlgn val="ctr"/>
        <c:lblOffset val="100"/>
        <c:noMultiLvlLbl val="0"/>
      </c:catAx>
      <c:valAx>
        <c:axId val="15146265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6921481645780193"/>
              <c:y val="3.808381682552838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448192"/>
        <c:crosses val="autoZero"/>
        <c:crossBetween val="between"/>
        <c:majorUnit val="1500"/>
      </c:valAx>
      <c:valAx>
        <c:axId val="151464576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1474560"/>
        <c:crosses val="max"/>
        <c:crossBetween val="between"/>
        <c:majorUnit val="15"/>
      </c:valAx>
      <c:catAx>
        <c:axId val="1514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4645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'2-③管渠改善率'!$A$52:$B$52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'2-③管渠改善率'!$A$51:$B$51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'2-③管渠改善率'!$A$50:$B$50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643264"/>
        <c:axId val="151644800"/>
      </c:barChart>
      <c:catAx>
        <c:axId val="151643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644800"/>
        <c:crosses val="autoZero"/>
        <c:auto val="1"/>
        <c:lblAlgn val="ctr"/>
        <c:lblOffset val="100"/>
        <c:noMultiLvlLbl val="0"/>
      </c:catAx>
      <c:valAx>
        <c:axId val="1516448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7974764024063"/>
              <c:y val="4.5398907503151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43264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134925</c:v>
                </c:pt>
                <c:pt idx="1">
                  <c:v>173378</c:v>
                </c:pt>
                <c:pt idx="2">
                  <c:v>182573</c:v>
                </c:pt>
                <c:pt idx="3">
                  <c:v>208572</c:v>
                </c:pt>
                <c:pt idx="4">
                  <c:v>237875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48212</c:v>
                </c:pt>
                <c:pt idx="1">
                  <c:v>49227</c:v>
                </c:pt>
                <c:pt idx="2">
                  <c:v>49119</c:v>
                </c:pt>
                <c:pt idx="3">
                  <c:v>47150</c:v>
                </c:pt>
                <c:pt idx="4">
                  <c:v>44624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42921</c:v>
                </c:pt>
                <c:pt idx="1">
                  <c:v>51501</c:v>
                </c:pt>
                <c:pt idx="2">
                  <c:v>52236</c:v>
                </c:pt>
                <c:pt idx="3">
                  <c:v>51677</c:v>
                </c:pt>
                <c:pt idx="4">
                  <c:v>54207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226058</c:v>
                </c:pt>
                <c:pt idx="1">
                  <c:v>274106</c:v>
                </c:pt>
                <c:pt idx="2">
                  <c:v>283928</c:v>
                </c:pt>
                <c:pt idx="3">
                  <c:v>307399</c:v>
                </c:pt>
                <c:pt idx="4">
                  <c:v>336706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493056"/>
        <c:axId val="148494592"/>
      </c:barChart>
      <c:catAx>
        <c:axId val="1484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494592"/>
        <c:crosses val="autoZero"/>
        <c:auto val="1"/>
        <c:lblAlgn val="ctr"/>
        <c:lblOffset val="100"/>
        <c:noMultiLvlLbl val="0"/>
      </c:catAx>
      <c:valAx>
        <c:axId val="148494592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63920207992338"/>
              <c:y val="5.34082190775104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49305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'2-③管渠改善率'!$A$56:$B$56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'2-③管渠改善率'!$C$56:$G$56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'2-③管渠改善率'!$A$55:$B$55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'2-③管渠改善率'!$A$54:$B$54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'2-③管渠改善率'!$C$54:$G$54</c:f>
              <c:numCache>
                <c:formatCode>#,##0_);[Red]\(#,##0\)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47</c:v>
                </c:pt>
              </c:numCache>
            </c:numRef>
          </c:val>
        </c:ser>
        <c:ser>
          <c:idx val="0"/>
          <c:order val="3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070592"/>
        <c:axId val="153076480"/>
      </c:barChart>
      <c:catAx>
        <c:axId val="153070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076480"/>
        <c:crosses val="autoZero"/>
        <c:auto val="1"/>
        <c:lblAlgn val="ctr"/>
        <c:lblOffset val="100"/>
        <c:noMultiLvlLbl val="0"/>
      </c:catAx>
      <c:valAx>
        <c:axId val="15307648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7948279502338254E-2"/>
              <c:y val="4.56717272289919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070592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99424"/>
        <c:axId val="153001344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9152"/>
        <c:axId val="153007616"/>
      </c:lineChart>
      <c:catAx>
        <c:axId val="15299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001344"/>
        <c:crosses val="autoZero"/>
        <c:auto val="1"/>
        <c:lblAlgn val="ctr"/>
        <c:lblOffset val="100"/>
        <c:noMultiLvlLbl val="0"/>
      </c:catAx>
      <c:valAx>
        <c:axId val="1530013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2423714095207351"/>
              <c:y val="3.217933263228090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999424"/>
        <c:crosses val="autoZero"/>
        <c:crossBetween val="between"/>
        <c:majorUnit val="20"/>
      </c:valAx>
      <c:valAx>
        <c:axId val="153007616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009152"/>
        <c:crosses val="max"/>
        <c:crossBetween val="between"/>
        <c:majorUnit val="0.5"/>
      </c:valAx>
      <c:catAx>
        <c:axId val="153009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30076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10919817717916"/>
          <c:y val="0.14186958186514659"/>
          <c:w val="0.75598124807027778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40984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74496"/>
        <c:axId val="153676416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20.367216769359384</c:v>
                </c:pt>
                <c:pt idx="1">
                  <c:v>22.320652830482192</c:v>
                </c:pt>
                <c:pt idx="2">
                  <c:v>26.46066106149194</c:v>
                </c:pt>
                <c:pt idx="3">
                  <c:v>27.594670251018094</c:v>
                </c:pt>
                <c:pt idx="4">
                  <c:v>75.606471488922097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48</c:v>
                </c:pt>
                <c:pt idx="1">
                  <c:v>60.78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88320"/>
        <c:axId val="153686784"/>
      </c:lineChart>
      <c:catAx>
        <c:axId val="15367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53676416"/>
        <c:crosses val="autoZero"/>
        <c:auto val="1"/>
        <c:lblAlgn val="ctr"/>
        <c:lblOffset val="100"/>
        <c:noMultiLvlLbl val="0"/>
      </c:catAx>
      <c:valAx>
        <c:axId val="153676416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39958935134695"/>
              <c:y val="6.19287590542355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674496"/>
        <c:crosses val="autoZero"/>
        <c:crossBetween val="between"/>
        <c:majorUnit val="30000"/>
      </c:valAx>
      <c:valAx>
        <c:axId val="153686784"/>
        <c:scaling>
          <c:orientation val="minMax"/>
          <c:max val="1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688320"/>
        <c:crosses val="max"/>
        <c:crossBetween val="between"/>
        <c:majorUnit val="20"/>
      </c:valAx>
      <c:catAx>
        <c:axId val="1536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6867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236700441572382"/>
          <c:y val="0.14186958186514659"/>
          <c:w val="0.78446259260907247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1483</c:v>
                </c:pt>
                <c:pt idx="1">
                  <c:v>1783</c:v>
                </c:pt>
                <c:pt idx="2">
                  <c:v>1976</c:v>
                </c:pt>
                <c:pt idx="3">
                  <c:v>2125</c:v>
                </c:pt>
                <c:pt idx="4">
                  <c:v>2318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3452</c:v>
                </c:pt>
                <c:pt idx="1">
                  <c:v>3858</c:v>
                </c:pt>
                <c:pt idx="2">
                  <c:v>4188</c:v>
                </c:pt>
                <c:pt idx="3">
                  <c:v>4233</c:v>
                </c:pt>
                <c:pt idx="4">
                  <c:v>4362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24800"/>
        <c:axId val="153726976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42.960602549246815</c:v>
                </c:pt>
                <c:pt idx="1">
                  <c:v>46.215655780196997</c:v>
                </c:pt>
                <c:pt idx="2">
                  <c:v>47.182425978987588</c:v>
                </c:pt>
                <c:pt idx="3">
                  <c:v>50.200803212851412</c:v>
                </c:pt>
                <c:pt idx="4">
                  <c:v>53.140761118752863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63.45</c:v>
                </c:pt>
                <c:pt idx="1">
                  <c:v>66.33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30432"/>
        <c:axId val="153728896"/>
      </c:lineChart>
      <c:catAx>
        <c:axId val="15372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26976"/>
        <c:crosses val="autoZero"/>
        <c:auto val="1"/>
        <c:lblAlgn val="ctr"/>
        <c:lblOffset val="100"/>
        <c:noMultiLvlLbl val="0"/>
      </c:catAx>
      <c:valAx>
        <c:axId val="15372697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0593154430156378"/>
              <c:y val="4.70571720251500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724800"/>
        <c:crosses val="autoZero"/>
        <c:crossBetween val="between"/>
        <c:majorUnit val="1500"/>
      </c:valAx>
      <c:valAx>
        <c:axId val="153728896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730432"/>
        <c:crosses val="max"/>
        <c:crossBetween val="between"/>
        <c:majorUnit val="15"/>
      </c:valAx>
      <c:catAx>
        <c:axId val="153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288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12480978962035"/>
          <c:y val="0.14186958186514659"/>
          <c:w val="0.79518626807802584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310</c:v>
                </c:pt>
                <c:pt idx="1">
                  <c:v>418</c:v>
                </c:pt>
                <c:pt idx="2">
                  <c:v>418</c:v>
                </c:pt>
                <c:pt idx="3">
                  <c:v>534</c:v>
                </c:pt>
                <c:pt idx="4">
                  <c:v>597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2150</c:v>
                </c:pt>
                <c:pt idx="1">
                  <c:v>2150</c:v>
                </c:pt>
                <c:pt idx="2">
                  <c:v>2150</c:v>
                </c:pt>
                <c:pt idx="3">
                  <c:v>2150</c:v>
                </c:pt>
                <c:pt idx="4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775104"/>
        <c:axId val="153785472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14.418604651162791</c:v>
                </c:pt>
                <c:pt idx="1">
                  <c:v>19.441860465116278</c:v>
                </c:pt>
                <c:pt idx="2">
                  <c:v>19.441860465116278</c:v>
                </c:pt>
                <c:pt idx="3">
                  <c:v>24.837209302325579</c:v>
                </c:pt>
                <c:pt idx="4">
                  <c:v>27.767441860465112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40.71</c:v>
                </c:pt>
                <c:pt idx="1">
                  <c:v>41.63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89184"/>
        <c:axId val="153787392"/>
      </c:lineChart>
      <c:catAx>
        <c:axId val="15377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53785472"/>
        <c:crosses val="autoZero"/>
        <c:auto val="1"/>
        <c:lblAlgn val="ctr"/>
        <c:lblOffset val="100"/>
        <c:noMultiLvlLbl val="0"/>
      </c:catAx>
      <c:valAx>
        <c:axId val="153785472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9.090448204134044E-2"/>
              <c:y val="4.70571720251500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775104"/>
        <c:crosses val="autoZero"/>
        <c:crossBetween val="between"/>
        <c:majorUnit val="500"/>
      </c:valAx>
      <c:valAx>
        <c:axId val="153787392"/>
        <c:scaling>
          <c:orientation val="minMax"/>
          <c:max val="5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789184"/>
        <c:crosses val="max"/>
        <c:crossBetween val="between"/>
        <c:majorUnit val="10"/>
      </c:valAx>
      <c:catAx>
        <c:axId val="15378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7873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03938739668962"/>
          <c:y val="0.14186958186514659"/>
          <c:w val="0.72720046136239191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109838</c:v>
                </c:pt>
                <c:pt idx="1">
                  <c:v>135357</c:v>
                </c:pt>
                <c:pt idx="2">
                  <c:v>157754</c:v>
                </c:pt>
                <c:pt idx="3">
                  <c:v>192477</c:v>
                </c:pt>
                <c:pt idx="4">
                  <c:v>213521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165632"/>
        <c:axId val="154167552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882.12640434093851</c:v>
                </c:pt>
                <c:pt idx="1">
                  <c:v>892.8404146072977</c:v>
                </c:pt>
                <c:pt idx="2">
                  <c:v>794.05403349518861</c:v>
                </c:pt>
                <c:pt idx="3">
                  <c:v>701.93217890968788</c:v>
                </c:pt>
                <c:pt idx="4">
                  <c:v>253.87198448864513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334.37</c:v>
                </c:pt>
                <c:pt idx="1">
                  <c:v>276.26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79456"/>
        <c:axId val="154177920"/>
      </c:lineChart>
      <c:catAx>
        <c:axId val="15416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54167552"/>
        <c:crosses val="autoZero"/>
        <c:auto val="1"/>
        <c:lblAlgn val="ctr"/>
        <c:lblOffset val="100"/>
        <c:noMultiLvlLbl val="0"/>
      </c:catAx>
      <c:valAx>
        <c:axId val="154167552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4165632"/>
        <c:crosses val="autoZero"/>
        <c:crossBetween val="between"/>
        <c:majorUnit val="50000"/>
      </c:valAx>
      <c:valAx>
        <c:axId val="154177920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54179456"/>
        <c:crosses val="max"/>
        <c:crossBetween val="between"/>
        <c:majorUnit val="200"/>
      </c:valAx>
      <c:catAx>
        <c:axId val="15417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1779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70299681598361"/>
          <c:y val="0.13018380760476586"/>
          <c:w val="0.75526474547756273"/>
          <c:h val="0.67403059077586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993674</c:v>
                </c:pt>
                <c:pt idx="1">
                  <c:v>1115635</c:v>
                </c:pt>
                <c:pt idx="2">
                  <c:v>1160388</c:v>
                </c:pt>
                <c:pt idx="3">
                  <c:v>1215677</c:v>
                </c:pt>
                <c:pt idx="4">
                  <c:v>9982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5936"/>
        <c:axId val="154217856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5035.3400222965438</c:v>
                </c:pt>
                <c:pt idx="1">
                  <c:v>4135.8109360519002</c:v>
                </c:pt>
                <c:pt idx="2">
                  <c:v>3500.8387135702646</c:v>
                </c:pt>
                <c:pt idx="3">
                  <c:v>3260.7612252561557</c:v>
                </c:pt>
                <c:pt idx="4">
                  <c:v>24.358817931135459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1826.49</c:v>
                </c:pt>
                <c:pt idx="1">
                  <c:v>1315.67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25664"/>
        <c:axId val="154224128"/>
      </c:lineChart>
      <c:catAx>
        <c:axId val="15421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54217856"/>
        <c:crosses val="autoZero"/>
        <c:auto val="1"/>
        <c:lblAlgn val="ctr"/>
        <c:lblOffset val="100"/>
        <c:noMultiLvlLbl val="0"/>
      </c:catAx>
      <c:valAx>
        <c:axId val="154217856"/>
        <c:scaling>
          <c:orientation val="minMax"/>
          <c:max val="1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383119810664707"/>
              <c:y val="5.293000716165412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4215936"/>
        <c:crosses val="autoZero"/>
        <c:crossBetween val="between"/>
        <c:majorUnit val="300000"/>
      </c:valAx>
      <c:valAx>
        <c:axId val="154224128"/>
        <c:scaling>
          <c:orientation val="minMax"/>
          <c:max val="75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4225664"/>
        <c:crosses val="max"/>
        <c:crossBetween val="between"/>
        <c:majorUnit val="1500"/>
      </c:valAx>
      <c:catAx>
        <c:axId val="15422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412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90179021992193"/>
          <c:y val="0.14186958186514659"/>
          <c:w val="0.75275808850080161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172088</c:v>
                </c:pt>
                <c:pt idx="1">
                  <c:v>204755</c:v>
                </c:pt>
                <c:pt idx="2">
                  <c:v>210899</c:v>
                </c:pt>
                <c:pt idx="3">
                  <c:v>223970</c:v>
                </c:pt>
                <c:pt idx="4">
                  <c:v>336543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226058</c:v>
                </c:pt>
                <c:pt idx="1">
                  <c:v>274106</c:v>
                </c:pt>
                <c:pt idx="2">
                  <c:v>283928</c:v>
                </c:pt>
                <c:pt idx="3">
                  <c:v>307399</c:v>
                </c:pt>
                <c:pt idx="4">
                  <c:v>336706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19008"/>
        <c:axId val="153825280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76.12559608596024</c:v>
                </c:pt>
                <c:pt idx="1">
                  <c:v>74.699203957593056</c:v>
                </c:pt>
                <c:pt idx="2">
                  <c:v>74.279042574173744</c:v>
                </c:pt>
                <c:pt idx="3">
                  <c:v>72.859703512373173</c:v>
                </c:pt>
                <c:pt idx="4">
                  <c:v>99.951589814259322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28736"/>
        <c:axId val="153827200"/>
      </c:lineChart>
      <c:catAx>
        <c:axId val="15381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153825280"/>
        <c:crosses val="autoZero"/>
        <c:auto val="1"/>
        <c:lblAlgn val="ctr"/>
        <c:lblOffset val="100"/>
        <c:noMultiLvlLbl val="0"/>
      </c:catAx>
      <c:valAx>
        <c:axId val="153825280"/>
        <c:scaling>
          <c:orientation val="minMax"/>
          <c:max val="350000"/>
          <c:min val="1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868453611860456"/>
              <c:y val="5.746261278705770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819008"/>
        <c:crosses val="autoZero"/>
        <c:crossBetween val="between"/>
        <c:majorUnit val="50000"/>
      </c:valAx>
      <c:valAx>
        <c:axId val="153827200"/>
        <c:scaling>
          <c:orientation val="minMax"/>
          <c:max val="11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828736"/>
        <c:crosses val="max"/>
        <c:crossBetween val="between"/>
        <c:majorUnit val="10"/>
      </c:valAx>
      <c:catAx>
        <c:axId val="15382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82720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464872354518097"/>
          <c:y val="0.12382533237087877"/>
          <c:w val="0.766830809082506"/>
          <c:h val="0.70185762302024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37</c:v>
                </c:pt>
                <c:pt idx="3">
                  <c:v>40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69312"/>
        <c:axId val="153945216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48928"/>
        <c:axId val="153947136"/>
      </c:lineChart>
      <c:catAx>
        <c:axId val="15386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945216"/>
        <c:crosses val="autoZero"/>
        <c:auto val="1"/>
        <c:lblAlgn val="ctr"/>
        <c:lblOffset val="100"/>
        <c:noMultiLvlLbl val="0"/>
      </c:catAx>
      <c:valAx>
        <c:axId val="15394521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1197766088754983"/>
              <c:y val="3.217946798311383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869312"/>
        <c:crosses val="autoZero"/>
        <c:crossBetween val="between"/>
        <c:majorUnit val="20"/>
      </c:valAx>
      <c:valAx>
        <c:axId val="153947136"/>
        <c:scaling>
          <c:orientation val="minMax"/>
          <c:max val="1.5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948928"/>
        <c:crosses val="max"/>
        <c:crossBetween val="between"/>
        <c:majorUnit val="0.5"/>
      </c:valAx>
      <c:catAx>
        <c:axId val="153948928"/>
        <c:scaling>
          <c:orientation val="minMax"/>
        </c:scaling>
        <c:delete val="1"/>
        <c:axPos val="b"/>
        <c:majorTickMark val="out"/>
        <c:minorTickMark val="none"/>
        <c:tickLblPos val="nextTo"/>
        <c:crossAx val="15394713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172088</c:v>
                </c:pt>
                <c:pt idx="1">
                  <c:v>204755</c:v>
                </c:pt>
                <c:pt idx="2">
                  <c:v>210899</c:v>
                </c:pt>
                <c:pt idx="3">
                  <c:v>223970</c:v>
                </c:pt>
                <c:pt idx="4">
                  <c:v>336543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226058</c:v>
                </c:pt>
                <c:pt idx="1">
                  <c:v>274106</c:v>
                </c:pt>
                <c:pt idx="2">
                  <c:v>283928</c:v>
                </c:pt>
                <c:pt idx="3">
                  <c:v>307399</c:v>
                </c:pt>
                <c:pt idx="4">
                  <c:v>336706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49632"/>
        <c:axId val="14855155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76.12559608596024</c:v>
                </c:pt>
                <c:pt idx="1">
                  <c:v>74.699203957593056</c:v>
                </c:pt>
                <c:pt idx="2">
                  <c:v>74.279042574173744</c:v>
                </c:pt>
                <c:pt idx="3">
                  <c:v>72.859703512373173</c:v>
                </c:pt>
                <c:pt idx="4">
                  <c:v>99.951589814259322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55264"/>
        <c:axId val="148553728"/>
      </c:lineChart>
      <c:catAx>
        <c:axId val="14854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8551552"/>
        <c:crosses val="autoZero"/>
        <c:auto val="1"/>
        <c:lblAlgn val="ctr"/>
        <c:lblOffset val="100"/>
        <c:noMultiLvlLbl val="0"/>
      </c:catAx>
      <c:valAx>
        <c:axId val="148551552"/>
        <c:scaling>
          <c:orientation val="minMax"/>
          <c:max val="4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232760650144764"/>
              <c:y val="3.80403602762175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549632"/>
        <c:crosses val="autoZero"/>
        <c:crossBetween val="between"/>
        <c:majorUnit val="100000"/>
      </c:valAx>
      <c:valAx>
        <c:axId val="148553728"/>
        <c:scaling>
          <c:orientation val="minMax"/>
          <c:max val="100"/>
          <c:min val="6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555264"/>
        <c:crosses val="max"/>
        <c:crossBetween val="between"/>
        <c:majorUnit val="10"/>
      </c:valAx>
      <c:catAx>
        <c:axId val="1485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5537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993674</c:v>
                </c:pt>
                <c:pt idx="1">
                  <c:v>1115635</c:v>
                </c:pt>
                <c:pt idx="2">
                  <c:v>1160388</c:v>
                </c:pt>
                <c:pt idx="3">
                  <c:v>1215677</c:v>
                </c:pt>
                <c:pt idx="4">
                  <c:v>9982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3387161</c:v>
                </c:pt>
                <c:pt idx="1">
                  <c:v>3510883</c:v>
                </c:pt>
                <c:pt idx="2">
                  <c:v>3692110</c:v>
                </c:pt>
                <c:pt idx="3">
                  <c:v>3750738</c:v>
                </c:pt>
                <c:pt idx="4">
                  <c:v>3876363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2393487</c:v>
                </c:pt>
                <c:pt idx="1">
                  <c:v>2395248</c:v>
                </c:pt>
                <c:pt idx="2">
                  <c:v>2531722</c:v>
                </c:pt>
                <c:pt idx="3">
                  <c:v>2535061</c:v>
                </c:pt>
                <c:pt idx="4">
                  <c:v>3866381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49472"/>
        <c:axId val="148651008"/>
      </c:barChart>
      <c:catAx>
        <c:axId val="14864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651008"/>
        <c:crosses val="autoZero"/>
        <c:auto val="1"/>
        <c:lblAlgn val="ctr"/>
        <c:lblOffset val="100"/>
        <c:noMultiLvlLbl val="0"/>
      </c:catAx>
      <c:valAx>
        <c:axId val="148651008"/>
        <c:scaling>
          <c:orientation val="minMax"/>
          <c:max val="4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275122299853363"/>
              <c:y val="4.12966234718320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649472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40979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40984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00160"/>
        <c:axId val="150942464"/>
      </c:barChart>
      <c:catAx>
        <c:axId val="14870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942464"/>
        <c:crosses val="autoZero"/>
        <c:auto val="1"/>
        <c:lblAlgn val="ctr"/>
        <c:lblOffset val="100"/>
        <c:noMultiLvlLbl val="0"/>
      </c:catAx>
      <c:valAx>
        <c:axId val="150942464"/>
        <c:scaling>
          <c:orientation val="minMax"/>
          <c:max val="4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8271832218155828"/>
              <c:y val="4.379588597936885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700160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993674</c:v>
                </c:pt>
                <c:pt idx="1">
                  <c:v>1115635</c:v>
                </c:pt>
                <c:pt idx="2">
                  <c:v>1160388</c:v>
                </c:pt>
                <c:pt idx="3">
                  <c:v>1215677</c:v>
                </c:pt>
                <c:pt idx="4">
                  <c:v>9982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15008"/>
        <c:axId val="148716928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5035.3400222965438</c:v>
                </c:pt>
                <c:pt idx="1">
                  <c:v>4135.8109360519002</c:v>
                </c:pt>
                <c:pt idx="2">
                  <c:v>3500.8387135702646</c:v>
                </c:pt>
                <c:pt idx="3">
                  <c:v>3260.7612252561557</c:v>
                </c:pt>
                <c:pt idx="4">
                  <c:v>24.358817931135459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1826.49</c:v>
                </c:pt>
                <c:pt idx="1">
                  <c:v>1315.67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8832"/>
        <c:axId val="148727296"/>
      </c:lineChart>
      <c:catAx>
        <c:axId val="148715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8716928"/>
        <c:crosses val="autoZero"/>
        <c:auto val="1"/>
        <c:lblAlgn val="ctr"/>
        <c:lblOffset val="100"/>
        <c:noMultiLvlLbl val="0"/>
      </c:catAx>
      <c:valAx>
        <c:axId val="148716928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926917262550661"/>
              <c:y val="3.649444148970669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715008"/>
        <c:crosses val="autoZero"/>
        <c:crossBetween val="between"/>
        <c:majorUnit val="2000000"/>
      </c:valAx>
      <c:valAx>
        <c:axId val="148727296"/>
        <c:scaling>
          <c:orientation val="minMax"/>
          <c:max val="6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8728832"/>
        <c:crosses val="max"/>
        <c:crossBetween val="between"/>
        <c:majorUnit val="1500"/>
      </c:valAx>
      <c:catAx>
        <c:axId val="1487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272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57888"/>
        <c:axId val="148821120"/>
      </c:barChart>
      <c:catAx>
        <c:axId val="148757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821120"/>
        <c:crosses val="autoZero"/>
        <c:auto val="1"/>
        <c:lblAlgn val="ctr"/>
        <c:lblOffset val="100"/>
        <c:noMultiLvlLbl val="0"/>
      </c:catAx>
      <c:valAx>
        <c:axId val="148821120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809228445500917"/>
              <c:y val="5.2009345874782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757888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53970</c:v>
                </c:pt>
                <c:pt idx="1">
                  <c:v>69351.199999999997</c:v>
                </c:pt>
                <c:pt idx="2">
                  <c:v>73029.2</c:v>
                </c:pt>
                <c:pt idx="3">
                  <c:v>83428.800000000003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42921</c:v>
                </c:pt>
                <c:pt idx="1">
                  <c:v>51501</c:v>
                </c:pt>
                <c:pt idx="2">
                  <c:v>52236</c:v>
                </c:pt>
                <c:pt idx="3">
                  <c:v>51677</c:v>
                </c:pt>
                <c:pt idx="4">
                  <c:v>54207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272256"/>
        <c:axId val="148273792"/>
      </c:barChart>
      <c:catAx>
        <c:axId val="14827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273792"/>
        <c:crosses val="autoZero"/>
        <c:auto val="1"/>
        <c:lblAlgn val="ctr"/>
        <c:lblOffset val="100"/>
        <c:noMultiLvlLbl val="0"/>
      </c:catAx>
      <c:valAx>
        <c:axId val="148273792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204866617821182"/>
              <c:y val="5.34082190775104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272256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19734</c:v>
                </c:pt>
                <c:pt idx="1">
                  <c:v>26975</c:v>
                </c:pt>
                <c:pt idx="2">
                  <c:v>33146</c:v>
                </c:pt>
                <c:pt idx="3">
                  <c:v>37282</c:v>
                </c:pt>
                <c:pt idx="4">
                  <c:v>40984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96891</c:v>
                </c:pt>
                <c:pt idx="1">
                  <c:v>120852.2</c:v>
                </c:pt>
                <c:pt idx="2">
                  <c:v>125265.2</c:v>
                </c:pt>
                <c:pt idx="3">
                  <c:v>135105.79999999999</c:v>
                </c:pt>
                <c:pt idx="4">
                  <c:v>54207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57472"/>
        <c:axId val="151667840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20.367216769359384</c:v>
                </c:pt>
                <c:pt idx="1">
                  <c:v>22.320652830482192</c:v>
                </c:pt>
                <c:pt idx="2">
                  <c:v>26.46066106149194</c:v>
                </c:pt>
                <c:pt idx="3">
                  <c:v>27.594670251018094</c:v>
                </c:pt>
                <c:pt idx="4">
                  <c:v>75.606471488922097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48</c:v>
                </c:pt>
                <c:pt idx="1">
                  <c:v>60.78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671552"/>
        <c:axId val="151669760"/>
      </c:lineChart>
      <c:catAx>
        <c:axId val="15165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1667840"/>
        <c:crosses val="autoZero"/>
        <c:auto val="1"/>
        <c:lblAlgn val="ctr"/>
        <c:lblOffset val="100"/>
        <c:noMultiLvlLbl val="0"/>
      </c:catAx>
      <c:valAx>
        <c:axId val="151667840"/>
        <c:scaling>
          <c:orientation val="minMax"/>
          <c:max val="1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473262312799136"/>
              <c:y val="3.875601756676966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657472"/>
        <c:crosses val="autoZero"/>
        <c:crossBetween val="between"/>
        <c:majorUnit val="30000"/>
      </c:valAx>
      <c:valAx>
        <c:axId val="151669760"/>
        <c:scaling>
          <c:orientation val="minMax"/>
          <c:max val="1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1671552"/>
        <c:crosses val="max"/>
        <c:crossBetween val="between"/>
        <c:majorUnit val="20"/>
      </c:valAx>
      <c:catAx>
        <c:axId val="15167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6697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619125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667250"/>
          <a:ext cx="80486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628650</xdr:colOff>
      <xdr:row>21</xdr:row>
      <xdr:rowOff>142875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628649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66675</xdr:rowOff>
    </xdr:from>
    <xdr:to>
      <xdr:col>24</xdr:col>
      <xdr:colOff>636145</xdr:colOff>
      <xdr:row>37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0.9014</cdr:x>
      <cdr:y>0.03367</cdr:y>
    </cdr:from>
    <cdr:to>
      <cdr:x>0.98823</cdr:x>
      <cdr:y>0.07553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23747" y="195332"/>
          <a:ext cx="705479" cy="2428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609600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391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619125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638175</xdr:colOff>
      <xdr:row>37</xdr:row>
      <xdr:rowOff>123825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0.90649</cdr:x>
      <cdr:y>0.02686</cdr:y>
    </cdr:from>
    <cdr:to>
      <cdr:x>0.99343</cdr:x>
      <cdr:y>0.06879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6475" y="155575"/>
          <a:ext cx="705479" cy="2428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486833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7935383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47626</xdr:rowOff>
    </xdr:from>
    <xdr:to>
      <xdr:col>11</xdr:col>
      <xdr:colOff>638176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0.91012</cdr:x>
      <cdr:y>0.02682</cdr:y>
    </cdr:from>
    <cdr:to>
      <cdr:x>0.99695</cdr:x>
      <cdr:y>0.06732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7394575" y="155576"/>
          <a:ext cx="705479" cy="2349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47624</xdr:colOff>
      <xdr:row>3</xdr:row>
      <xdr:rowOff>40822</xdr:rowOff>
    </xdr:from>
    <xdr:to>
      <xdr:col>23</xdr:col>
      <xdr:colOff>619125</xdr:colOff>
      <xdr:row>24</xdr:row>
      <xdr:rowOff>115661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47624</xdr:colOff>
      <xdr:row>25</xdr:row>
      <xdr:rowOff>47625</xdr:rowOff>
    </xdr:from>
    <xdr:to>
      <xdr:col>19</xdr:col>
      <xdr:colOff>678655</xdr:colOff>
      <xdr:row>46</xdr:row>
      <xdr:rowOff>119062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</xdr:colOff>
      <xdr:row>25</xdr:row>
      <xdr:rowOff>47627</xdr:rowOff>
    </xdr:from>
    <xdr:to>
      <xdr:col>11</xdr:col>
      <xdr:colOff>639535</xdr:colOff>
      <xdr:row>46</xdr:row>
      <xdr:rowOff>130969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48688</xdr:colOff>
      <xdr:row>3</xdr:row>
      <xdr:rowOff>40821</xdr:rowOff>
    </xdr:from>
    <xdr:to>
      <xdr:col>31</xdr:col>
      <xdr:colOff>639536</xdr:colOff>
      <xdr:row>24</xdr:row>
      <xdr:rowOff>136071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54429</xdr:colOff>
      <xdr:row>3</xdr:row>
      <xdr:rowOff>61233</xdr:rowOff>
    </xdr:from>
    <xdr:to>
      <xdr:col>15</xdr:col>
      <xdr:colOff>625928</xdr:colOff>
      <xdr:row>24</xdr:row>
      <xdr:rowOff>108858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54430</xdr:colOff>
      <xdr:row>3</xdr:row>
      <xdr:rowOff>34017</xdr:rowOff>
    </xdr:from>
    <xdr:to>
      <xdr:col>7</xdr:col>
      <xdr:colOff>639537</xdr:colOff>
      <xdr:row>24</xdr:row>
      <xdr:rowOff>122463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58617</xdr:colOff>
      <xdr:row>25</xdr:row>
      <xdr:rowOff>43960</xdr:rowOff>
    </xdr:from>
    <xdr:to>
      <xdr:col>27</xdr:col>
      <xdr:colOff>644769</xdr:colOff>
      <xdr:row>46</xdr:row>
      <xdr:rowOff>123258</xdr:rowOff>
    </xdr:to>
    <xdr:graphicFrame macro="">
      <xdr:nvGraphicFramePr>
        <xdr:cNvPr id="9" name="グラフ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0.86628</cdr:x>
      <cdr:y>0.04769</cdr:y>
    </cdr:from>
    <cdr:to>
      <cdr:x>0.98779</cdr:x>
      <cdr:y>0.10617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18208" y="174614"/>
          <a:ext cx="647780" cy="214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0.85308</cdr:x>
      <cdr:y>0.05029</cdr:y>
    </cdr:from>
    <cdr:to>
      <cdr:x>0.97459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86275" y="184156"/>
          <a:ext cx="639013" cy="214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0.85718</cdr:x>
      <cdr:y>0.04249</cdr:y>
    </cdr:from>
    <cdr:to>
      <cdr:x>0.97869</cdr:x>
      <cdr:y>0.10097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31281" y="155581"/>
          <a:ext cx="642332" cy="214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0.83373</cdr:x>
      <cdr:y>0.0581</cdr:y>
    </cdr:from>
    <cdr:to>
      <cdr:x>0.95524</cdr:x>
      <cdr:y>0.11657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70029" y="212741"/>
          <a:ext cx="651478" cy="214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0.89655</cdr:x>
      <cdr:y>0.02223</cdr:y>
    </cdr:from>
    <cdr:to>
      <cdr:x>0.98339</cdr:x>
      <cdr:y>0.0626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73985" y="128503"/>
          <a:ext cx="704557" cy="2334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0.84733</cdr:x>
      <cdr:y>0.03988</cdr:y>
    </cdr:from>
    <cdr:to>
      <cdr:x>0.96884</cdr:x>
      <cdr:y>0.09836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89918" y="146034"/>
          <a:ext cx="643869" cy="2141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0.85712</cdr:x>
      <cdr:y>0.05831</cdr:y>
    </cdr:from>
    <cdr:to>
      <cdr:x>0.97864</cdr:x>
      <cdr:y>0.11679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97863" y="213510"/>
          <a:ext cx="651872" cy="2141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0.86388</cdr:x>
      <cdr:y>0.03082</cdr:y>
    </cdr:from>
    <cdr:to>
      <cdr:x>0.99404</cdr:x>
      <cdr:y>0.09865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82332" y="110330"/>
          <a:ext cx="705479" cy="2428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495300</xdr:colOff>
      <xdr:row>22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5429250"/>
          <a:ext cx="7943850" cy="952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38100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609600</xdr:colOff>
      <xdr:row>37</xdr:row>
      <xdr:rowOff>123825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0.88539</cdr:x>
      <cdr:y>0.02823</cdr:y>
    </cdr:from>
    <cdr:to>
      <cdr:x>0.97223</cdr:x>
      <cdr:y>0.07084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59882" y="163234"/>
          <a:ext cx="702251" cy="2463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104775</xdr:rowOff>
    </xdr:to>
    <xdr:cxnSp macro="">
      <xdr:nvCxnSpPr>
        <xdr:cNvPr id="2" name="直線コネクタ 1"/>
        <xdr:cNvCxnSpPr/>
      </xdr:nvCxnSpPr>
      <xdr:spPr>
        <a:xfrm>
          <a:off x="114300" y="4238625"/>
          <a:ext cx="8010525" cy="952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619125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47624</xdr:rowOff>
    </xdr:from>
    <xdr:to>
      <xdr:col>11</xdr:col>
      <xdr:colOff>619125</xdr:colOff>
      <xdr:row>44</xdr:row>
      <xdr:rowOff>133349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609600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0.89662</cdr:x>
      <cdr:y>0.02723</cdr:y>
    </cdr:from>
    <cdr:to>
      <cdr:x>0.98346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59245" y="157940"/>
          <a:ext cx="703079" cy="2421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429250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0</xdr:row>
      <xdr:rowOff>55364</xdr:rowOff>
    </xdr:from>
    <xdr:to>
      <xdr:col>11</xdr:col>
      <xdr:colOff>619125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617095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0.88389</cdr:x>
      <cdr:y>0.03764</cdr:y>
    </cdr:from>
    <cdr:to>
      <cdr:x>0.97073</cdr:x>
      <cdr:y>0.07566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62782" y="217991"/>
          <a:ext cx="703729" cy="2201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667250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619125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66675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57149</xdr:colOff>
      <xdr:row>7</xdr:row>
      <xdr:rowOff>47625</xdr:rowOff>
    </xdr:from>
    <xdr:to>
      <xdr:col>24</xdr:col>
      <xdr:colOff>638174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BreakPreview"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37</v>
      </c>
      <c r="C1" s="1"/>
      <c r="D1" s="1"/>
      <c r="E1" s="1"/>
      <c r="F1" s="7" t="s">
        <v>55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12"/>
      <c r="C3" s="13"/>
      <c r="D3" s="13"/>
      <c r="E3" s="13"/>
      <c r="F3" s="116" t="s">
        <v>23</v>
      </c>
      <c r="G3" s="117"/>
      <c r="H3" s="83"/>
      <c r="I3" s="141" t="s">
        <v>52</v>
      </c>
      <c r="J3" s="141"/>
      <c r="K3" s="141"/>
      <c r="L3" s="141"/>
      <c r="M3" s="141"/>
      <c r="N3" s="141"/>
      <c r="O3" s="142"/>
    </row>
    <row r="4" spans="2:15" ht="3.75" customHeight="1" thickTop="1">
      <c r="B4" s="14"/>
      <c r="C4" s="4"/>
      <c r="D4" s="149" t="s">
        <v>6</v>
      </c>
      <c r="E4" s="150" t="s">
        <v>12</v>
      </c>
      <c r="F4" s="152" t="s">
        <v>24</v>
      </c>
      <c r="G4" s="153"/>
      <c r="H4" s="86"/>
      <c r="I4" s="82"/>
      <c r="J4" s="9"/>
      <c r="K4" s="9"/>
      <c r="L4" s="9"/>
      <c r="M4" s="9"/>
      <c r="N4" s="8"/>
      <c r="O4" s="15"/>
    </row>
    <row r="5" spans="2:15" ht="15" customHeight="1">
      <c r="B5" s="16" t="s">
        <v>7</v>
      </c>
      <c r="C5" s="5" t="s">
        <v>38</v>
      </c>
      <c r="D5" s="145"/>
      <c r="E5" s="151"/>
      <c r="F5" s="154"/>
      <c r="G5" s="155"/>
      <c r="H5" s="86"/>
      <c r="I5" s="8"/>
      <c r="J5" s="124" t="s">
        <v>40</v>
      </c>
      <c r="K5" s="124"/>
      <c r="L5" s="124"/>
      <c r="M5" s="126" t="s">
        <v>42</v>
      </c>
      <c r="N5" s="126">
        <v>100</v>
      </c>
      <c r="O5" s="15"/>
    </row>
    <row r="6" spans="2:15" ht="15" customHeight="1">
      <c r="B6" s="16"/>
      <c r="C6" s="5"/>
      <c r="D6" s="145"/>
      <c r="E6" s="151"/>
      <c r="F6" s="154"/>
      <c r="G6" s="155"/>
      <c r="H6" s="86"/>
      <c r="I6" s="8"/>
      <c r="J6" s="126" t="s">
        <v>41</v>
      </c>
      <c r="K6" s="126"/>
      <c r="L6" s="126"/>
      <c r="M6" s="126"/>
      <c r="N6" s="126"/>
      <c r="O6" s="15"/>
    </row>
    <row r="7" spans="2:15" ht="3.75" customHeight="1">
      <c r="B7" s="16"/>
      <c r="C7" s="5"/>
      <c r="D7" s="145"/>
      <c r="E7" s="151"/>
      <c r="F7" s="156"/>
      <c r="G7" s="157"/>
      <c r="H7" s="86"/>
      <c r="I7" s="82"/>
      <c r="J7" s="9"/>
      <c r="K7" s="9"/>
      <c r="L7" s="9"/>
      <c r="M7" s="9"/>
      <c r="N7" s="8"/>
      <c r="O7" s="15"/>
    </row>
    <row r="8" spans="2:15" ht="3.75" customHeight="1">
      <c r="B8" s="16"/>
      <c r="C8" s="5"/>
      <c r="D8" s="146" t="s">
        <v>0</v>
      </c>
      <c r="E8" s="158" t="s">
        <v>13</v>
      </c>
      <c r="F8" s="118" t="s">
        <v>25</v>
      </c>
      <c r="G8" s="119"/>
      <c r="H8" s="131"/>
      <c r="I8" s="132"/>
      <c r="J8" s="132"/>
      <c r="K8" s="132"/>
      <c r="L8" s="132"/>
      <c r="M8" s="132"/>
      <c r="N8" s="132"/>
      <c r="O8" s="133"/>
    </row>
    <row r="9" spans="2:15" ht="15" customHeight="1">
      <c r="B9" s="14"/>
      <c r="C9" s="5"/>
      <c r="D9" s="145"/>
      <c r="E9" s="151"/>
      <c r="F9" s="120"/>
      <c r="G9" s="121"/>
      <c r="H9" s="134"/>
      <c r="I9" s="135"/>
      <c r="J9" s="135"/>
      <c r="K9" s="135"/>
      <c r="L9" s="135"/>
      <c r="M9" s="135"/>
      <c r="N9" s="135"/>
      <c r="O9" s="136"/>
    </row>
    <row r="10" spans="2:15" ht="15" customHeight="1">
      <c r="B10" s="14"/>
      <c r="C10" s="5"/>
      <c r="D10" s="145"/>
      <c r="E10" s="151"/>
      <c r="F10" s="120"/>
      <c r="G10" s="121"/>
      <c r="H10" s="134"/>
      <c r="I10" s="135"/>
      <c r="J10" s="135"/>
      <c r="K10" s="135"/>
      <c r="L10" s="135"/>
      <c r="M10" s="135"/>
      <c r="N10" s="135"/>
      <c r="O10" s="136"/>
    </row>
    <row r="11" spans="2:15" ht="3.75" customHeight="1">
      <c r="B11" s="14"/>
      <c r="C11" s="5"/>
      <c r="D11" s="147"/>
      <c r="E11" s="159"/>
      <c r="F11" s="120"/>
      <c r="G11" s="121"/>
      <c r="H11" s="137"/>
      <c r="I11" s="138"/>
      <c r="J11" s="138"/>
      <c r="K11" s="138"/>
      <c r="L11" s="138"/>
      <c r="M11" s="138"/>
      <c r="N11" s="138"/>
      <c r="O11" s="139"/>
    </row>
    <row r="12" spans="2:15" ht="3.75" customHeight="1">
      <c r="B12" s="14"/>
      <c r="C12" s="5"/>
      <c r="D12" s="145" t="s">
        <v>43</v>
      </c>
      <c r="E12" s="151" t="s">
        <v>14</v>
      </c>
      <c r="F12" s="118" t="s">
        <v>26</v>
      </c>
      <c r="G12" s="119"/>
      <c r="H12" s="131"/>
      <c r="I12" s="132"/>
      <c r="J12" s="132"/>
      <c r="K12" s="132"/>
      <c r="L12" s="132"/>
      <c r="M12" s="132"/>
      <c r="N12" s="132"/>
      <c r="O12" s="133"/>
    </row>
    <row r="13" spans="2:15" ht="15" customHeight="1">
      <c r="B13" s="14"/>
      <c r="C13" s="5"/>
      <c r="D13" s="145"/>
      <c r="E13" s="151"/>
      <c r="F13" s="120"/>
      <c r="G13" s="121"/>
      <c r="H13" s="134"/>
      <c r="I13" s="135"/>
      <c r="J13" s="135"/>
      <c r="K13" s="135"/>
      <c r="L13" s="135"/>
      <c r="M13" s="135"/>
      <c r="N13" s="135"/>
      <c r="O13" s="136"/>
    </row>
    <row r="14" spans="2:15" ht="15" customHeight="1">
      <c r="B14" s="14"/>
      <c r="C14" s="5"/>
      <c r="D14" s="145"/>
      <c r="E14" s="151"/>
      <c r="F14" s="120"/>
      <c r="G14" s="121"/>
      <c r="H14" s="134"/>
      <c r="I14" s="135"/>
      <c r="J14" s="135"/>
      <c r="K14" s="135"/>
      <c r="L14" s="135"/>
      <c r="M14" s="135"/>
      <c r="N14" s="135"/>
      <c r="O14" s="136"/>
    </row>
    <row r="15" spans="2:15" ht="3.75" customHeight="1">
      <c r="B15" s="14"/>
      <c r="C15" s="5"/>
      <c r="D15" s="145"/>
      <c r="E15" s="151"/>
      <c r="F15" s="122"/>
      <c r="G15" s="123"/>
      <c r="H15" s="137"/>
      <c r="I15" s="138"/>
      <c r="J15" s="138"/>
      <c r="K15" s="138"/>
      <c r="L15" s="138"/>
      <c r="M15" s="138"/>
      <c r="N15" s="138"/>
      <c r="O15" s="139"/>
    </row>
    <row r="16" spans="2:15" ht="3.75" customHeight="1">
      <c r="B16" s="14"/>
      <c r="C16" s="5"/>
      <c r="D16" s="143" t="s">
        <v>1</v>
      </c>
      <c r="E16" s="158" t="s">
        <v>15</v>
      </c>
      <c r="F16" s="127" t="s">
        <v>27</v>
      </c>
      <c r="G16" s="128"/>
      <c r="H16" s="84"/>
      <c r="I16" s="82"/>
      <c r="J16" s="9"/>
      <c r="K16" s="9"/>
      <c r="L16" s="9"/>
      <c r="M16" s="9"/>
      <c r="N16" s="8"/>
      <c r="O16" s="15"/>
    </row>
    <row r="17" spans="2:15" ht="15" customHeight="1">
      <c r="B17" s="14"/>
      <c r="C17" s="5"/>
      <c r="D17" s="143"/>
      <c r="E17" s="151"/>
      <c r="F17" s="127"/>
      <c r="G17" s="128"/>
      <c r="H17" s="84"/>
      <c r="I17" s="124" t="s">
        <v>44</v>
      </c>
      <c r="J17" s="124"/>
      <c r="K17" s="124"/>
      <c r="L17" s="124"/>
      <c r="M17" s="124"/>
      <c r="N17" s="126" t="s">
        <v>42</v>
      </c>
      <c r="O17" s="140">
        <v>100</v>
      </c>
    </row>
    <row r="18" spans="2:15" ht="15" customHeight="1">
      <c r="B18" s="14"/>
      <c r="C18" s="5"/>
      <c r="D18" s="143"/>
      <c r="E18" s="151"/>
      <c r="F18" s="127"/>
      <c r="G18" s="128"/>
      <c r="H18" s="84"/>
      <c r="I18" s="125" t="s">
        <v>45</v>
      </c>
      <c r="J18" s="125"/>
      <c r="K18" s="125"/>
      <c r="L18" s="125"/>
      <c r="M18" s="125"/>
      <c r="N18" s="126"/>
      <c r="O18" s="140"/>
    </row>
    <row r="19" spans="2:15" ht="3.75" customHeight="1">
      <c r="B19" s="14"/>
      <c r="C19" s="5"/>
      <c r="D19" s="144"/>
      <c r="E19" s="159"/>
      <c r="F19" s="129"/>
      <c r="G19" s="130"/>
      <c r="H19" s="85"/>
      <c r="I19" s="22"/>
      <c r="J19" s="22"/>
      <c r="K19" s="22"/>
      <c r="L19" s="22"/>
      <c r="M19" s="22"/>
      <c r="N19" s="22"/>
      <c r="O19" s="24"/>
    </row>
    <row r="20" spans="2:15" ht="3.75" customHeight="1">
      <c r="B20" s="14"/>
      <c r="C20" s="5"/>
      <c r="D20" s="145" t="s">
        <v>2</v>
      </c>
      <c r="E20" s="158" t="s">
        <v>16</v>
      </c>
      <c r="F20" s="120" t="s">
        <v>28</v>
      </c>
      <c r="G20" s="121"/>
      <c r="H20" s="80"/>
      <c r="I20" s="82"/>
      <c r="J20" s="9"/>
      <c r="K20" s="9"/>
      <c r="L20" s="9"/>
      <c r="M20" s="9"/>
      <c r="N20" s="9"/>
      <c r="O20" s="17"/>
    </row>
    <row r="21" spans="2:15" ht="15" customHeight="1">
      <c r="B21" s="14"/>
      <c r="C21" s="5"/>
      <c r="D21" s="145"/>
      <c r="E21" s="151"/>
      <c r="F21" s="120"/>
      <c r="G21" s="121"/>
      <c r="H21" s="80"/>
      <c r="I21" s="8"/>
      <c r="J21" s="124" t="s">
        <v>46</v>
      </c>
      <c r="K21" s="124"/>
      <c r="L21" s="124"/>
      <c r="M21" s="126" t="s">
        <v>42</v>
      </c>
      <c r="N21" s="126">
        <v>100</v>
      </c>
      <c r="O21" s="15"/>
    </row>
    <row r="22" spans="2:15" ht="15" customHeight="1">
      <c r="B22" s="14"/>
      <c r="C22" s="5"/>
      <c r="D22" s="145"/>
      <c r="E22" s="151"/>
      <c r="F22" s="120"/>
      <c r="G22" s="121"/>
      <c r="H22" s="80"/>
      <c r="I22" s="8"/>
      <c r="J22" s="126" t="s">
        <v>47</v>
      </c>
      <c r="K22" s="126"/>
      <c r="L22" s="126"/>
      <c r="M22" s="126"/>
      <c r="N22" s="126"/>
      <c r="O22" s="15"/>
    </row>
    <row r="23" spans="2:15" ht="3.75" customHeight="1">
      <c r="B23" s="14"/>
      <c r="C23" s="5"/>
      <c r="D23" s="145"/>
      <c r="E23" s="151"/>
      <c r="F23" s="120"/>
      <c r="G23" s="121"/>
      <c r="H23" s="80"/>
      <c r="I23" s="90"/>
      <c r="J23" s="22"/>
      <c r="K23" s="22"/>
      <c r="L23" s="22"/>
      <c r="M23" s="22"/>
      <c r="N23" s="22"/>
      <c r="O23" s="23"/>
    </row>
    <row r="24" spans="2:15" ht="3.75" customHeight="1">
      <c r="B24" s="14"/>
      <c r="C24" s="5"/>
      <c r="D24" s="146" t="s">
        <v>3</v>
      </c>
      <c r="E24" s="158" t="s">
        <v>17</v>
      </c>
      <c r="F24" s="118" t="s">
        <v>29</v>
      </c>
      <c r="G24" s="119"/>
      <c r="H24" s="80"/>
      <c r="I24" s="8"/>
      <c r="J24" s="9"/>
      <c r="K24" s="9"/>
      <c r="L24" s="9"/>
      <c r="M24" s="9"/>
      <c r="N24" s="9"/>
      <c r="O24" s="15"/>
    </row>
    <row r="25" spans="2:15" ht="15" customHeight="1">
      <c r="B25" s="14"/>
      <c r="C25" s="5"/>
      <c r="D25" s="145"/>
      <c r="E25" s="151"/>
      <c r="F25" s="120"/>
      <c r="G25" s="121"/>
      <c r="H25" s="80"/>
      <c r="I25" s="8"/>
      <c r="J25" s="124" t="s">
        <v>47</v>
      </c>
      <c r="K25" s="124"/>
      <c r="L25" s="124"/>
      <c r="M25" s="126" t="s">
        <v>42</v>
      </c>
      <c r="N25" s="126">
        <v>100</v>
      </c>
      <c r="O25" s="15"/>
    </row>
    <row r="26" spans="2:15" ht="15" customHeight="1">
      <c r="B26" s="14"/>
      <c r="C26" s="5"/>
      <c r="D26" s="145"/>
      <c r="E26" s="151"/>
      <c r="F26" s="120"/>
      <c r="G26" s="121"/>
      <c r="H26" s="80"/>
      <c r="I26" s="8"/>
      <c r="J26" s="126" t="s">
        <v>48</v>
      </c>
      <c r="K26" s="126"/>
      <c r="L26" s="126"/>
      <c r="M26" s="126"/>
      <c r="N26" s="126"/>
      <c r="O26" s="15"/>
    </row>
    <row r="27" spans="2:15" ht="3.75" customHeight="1">
      <c r="B27" s="14"/>
      <c r="C27" s="5"/>
      <c r="D27" s="147"/>
      <c r="E27" s="159"/>
      <c r="F27" s="122"/>
      <c r="G27" s="123"/>
      <c r="H27" s="87"/>
      <c r="I27" s="90"/>
      <c r="J27" s="22"/>
      <c r="K27" s="22"/>
      <c r="L27" s="22"/>
      <c r="M27" s="22"/>
      <c r="N27" s="22"/>
      <c r="O27" s="23"/>
    </row>
    <row r="28" spans="2:15" ht="3.75" customHeight="1">
      <c r="B28" s="14"/>
      <c r="C28" s="5"/>
      <c r="D28" s="146" t="s">
        <v>4</v>
      </c>
      <c r="E28" s="158" t="s">
        <v>18</v>
      </c>
      <c r="F28" s="118" t="s">
        <v>31</v>
      </c>
      <c r="G28" s="119"/>
      <c r="H28" s="80"/>
      <c r="I28" s="8"/>
      <c r="J28" s="9"/>
      <c r="K28" s="9"/>
      <c r="L28" s="9"/>
      <c r="M28" s="9"/>
      <c r="N28" s="9"/>
      <c r="O28" s="15"/>
    </row>
    <row r="29" spans="2:15" ht="15" customHeight="1">
      <c r="B29" s="14"/>
      <c r="C29" s="5"/>
      <c r="D29" s="145"/>
      <c r="E29" s="151"/>
      <c r="F29" s="120"/>
      <c r="G29" s="121"/>
      <c r="H29" s="80"/>
      <c r="I29" s="8"/>
      <c r="J29" s="124" t="s">
        <v>49</v>
      </c>
      <c r="K29" s="124"/>
      <c r="L29" s="124"/>
      <c r="M29" s="126" t="s">
        <v>42</v>
      </c>
      <c r="N29" s="126">
        <v>100</v>
      </c>
      <c r="O29" s="15"/>
    </row>
    <row r="30" spans="2:15" ht="15" customHeight="1">
      <c r="B30" s="14"/>
      <c r="C30" s="5"/>
      <c r="D30" s="145"/>
      <c r="E30" s="151"/>
      <c r="F30" s="120"/>
      <c r="G30" s="121"/>
      <c r="H30" s="80"/>
      <c r="I30" s="8"/>
      <c r="J30" s="126" t="s">
        <v>50</v>
      </c>
      <c r="K30" s="126"/>
      <c r="L30" s="126"/>
      <c r="M30" s="126"/>
      <c r="N30" s="126"/>
      <c r="O30" s="15"/>
    </row>
    <row r="31" spans="2:15" ht="3.75" customHeight="1">
      <c r="B31" s="14"/>
      <c r="C31" s="5"/>
      <c r="D31" s="147"/>
      <c r="E31" s="159"/>
      <c r="F31" s="122"/>
      <c r="G31" s="123"/>
      <c r="H31" s="87"/>
      <c r="I31" s="90"/>
      <c r="J31" s="22"/>
      <c r="K31" s="22"/>
      <c r="L31" s="22"/>
      <c r="M31" s="22"/>
      <c r="N31" s="22"/>
      <c r="O31" s="23"/>
    </row>
    <row r="32" spans="2:15" ht="3.75" customHeight="1">
      <c r="B32" s="14"/>
      <c r="C32" s="5"/>
      <c r="D32" s="145" t="s">
        <v>5</v>
      </c>
      <c r="E32" s="151" t="s">
        <v>19</v>
      </c>
      <c r="F32" s="120" t="s">
        <v>30</v>
      </c>
      <c r="G32" s="121"/>
      <c r="H32" s="80"/>
      <c r="I32" s="8"/>
      <c r="J32" s="9"/>
      <c r="K32" s="9"/>
      <c r="L32" s="9"/>
      <c r="M32" s="9"/>
      <c r="N32" s="9"/>
      <c r="O32" s="15"/>
    </row>
    <row r="33" spans="2:15" ht="15" customHeight="1">
      <c r="B33" s="14"/>
      <c r="C33" s="5"/>
      <c r="D33" s="145"/>
      <c r="E33" s="151"/>
      <c r="F33" s="120"/>
      <c r="G33" s="121"/>
      <c r="H33" s="80"/>
      <c r="I33" s="8"/>
      <c r="J33" s="126" t="s">
        <v>51</v>
      </c>
      <c r="K33" s="126"/>
      <c r="L33" s="126"/>
      <c r="M33" s="126" t="s">
        <v>42</v>
      </c>
      <c r="N33" s="126">
        <v>100</v>
      </c>
      <c r="O33" s="15"/>
    </row>
    <row r="34" spans="2:15" ht="15" customHeight="1">
      <c r="B34" s="14"/>
      <c r="C34" s="5"/>
      <c r="D34" s="145"/>
      <c r="E34" s="151"/>
      <c r="F34" s="120"/>
      <c r="G34" s="121"/>
      <c r="H34" s="80"/>
      <c r="I34" s="8"/>
      <c r="J34" s="125" t="s">
        <v>35</v>
      </c>
      <c r="K34" s="125"/>
      <c r="L34" s="125"/>
      <c r="M34" s="126"/>
      <c r="N34" s="126"/>
      <c r="O34" s="15"/>
    </row>
    <row r="35" spans="2:15" ht="3.75" customHeight="1">
      <c r="B35" s="18"/>
      <c r="C35" s="5"/>
      <c r="D35" s="148"/>
      <c r="E35" s="165"/>
      <c r="F35" s="175"/>
      <c r="G35" s="176"/>
      <c r="H35" s="88"/>
      <c r="I35" s="81"/>
      <c r="J35" s="25"/>
      <c r="K35" s="25"/>
      <c r="L35" s="25"/>
      <c r="M35" s="25"/>
      <c r="N35" s="11"/>
      <c r="O35" s="26"/>
    </row>
    <row r="36" spans="2:15" ht="3.75" customHeight="1">
      <c r="B36" s="14"/>
      <c r="C36" s="6"/>
      <c r="D36" s="177" t="s">
        <v>9</v>
      </c>
      <c r="E36" s="178" t="s">
        <v>20</v>
      </c>
      <c r="F36" s="179" t="s">
        <v>32</v>
      </c>
      <c r="G36" s="180"/>
      <c r="H36" s="183"/>
      <c r="I36" s="184"/>
      <c r="J36" s="184"/>
      <c r="K36" s="184"/>
      <c r="L36" s="184"/>
      <c r="M36" s="184"/>
      <c r="N36" s="184"/>
      <c r="O36" s="185"/>
    </row>
    <row r="37" spans="2:15" ht="15" customHeight="1">
      <c r="B37" s="16" t="s">
        <v>8</v>
      </c>
      <c r="C37" s="5" t="s">
        <v>39</v>
      </c>
      <c r="D37" s="145"/>
      <c r="E37" s="151"/>
      <c r="F37" s="120"/>
      <c r="G37" s="121"/>
      <c r="H37" s="134"/>
      <c r="I37" s="135"/>
      <c r="J37" s="135"/>
      <c r="K37" s="135"/>
      <c r="L37" s="135"/>
      <c r="M37" s="135"/>
      <c r="N37" s="135"/>
      <c r="O37" s="136"/>
    </row>
    <row r="38" spans="2:15" ht="15" customHeight="1">
      <c r="B38" s="16"/>
      <c r="C38" s="5"/>
      <c r="D38" s="145"/>
      <c r="E38" s="151"/>
      <c r="F38" s="120"/>
      <c r="G38" s="121"/>
      <c r="H38" s="134"/>
      <c r="I38" s="135"/>
      <c r="J38" s="135"/>
      <c r="K38" s="135"/>
      <c r="L38" s="135"/>
      <c r="M38" s="135"/>
      <c r="N38" s="135"/>
      <c r="O38" s="136"/>
    </row>
    <row r="39" spans="2:15" ht="3.75" customHeight="1">
      <c r="B39" s="16"/>
      <c r="C39" s="5"/>
      <c r="D39" s="147"/>
      <c r="E39" s="159"/>
      <c r="F39" s="122"/>
      <c r="G39" s="123"/>
      <c r="H39" s="137"/>
      <c r="I39" s="138"/>
      <c r="J39" s="138"/>
      <c r="K39" s="138"/>
      <c r="L39" s="138"/>
      <c r="M39" s="138"/>
      <c r="N39" s="138"/>
      <c r="O39" s="139"/>
    </row>
    <row r="40" spans="2:15" ht="3.75" customHeight="1">
      <c r="B40" s="16"/>
      <c r="C40" s="5"/>
      <c r="D40" s="146" t="s">
        <v>10</v>
      </c>
      <c r="E40" s="158" t="s">
        <v>21</v>
      </c>
      <c r="F40" s="181" t="s">
        <v>33</v>
      </c>
      <c r="G40" s="182"/>
      <c r="H40" s="166"/>
      <c r="I40" s="167"/>
      <c r="J40" s="167"/>
      <c r="K40" s="167"/>
      <c r="L40" s="167"/>
      <c r="M40" s="167"/>
      <c r="N40" s="167"/>
      <c r="O40" s="168"/>
    </row>
    <row r="41" spans="2:15" ht="15" customHeight="1">
      <c r="B41" s="14"/>
      <c r="C41" s="5"/>
      <c r="D41" s="145"/>
      <c r="E41" s="151"/>
      <c r="F41" s="127"/>
      <c r="G41" s="128"/>
      <c r="H41" s="169"/>
      <c r="I41" s="170"/>
      <c r="J41" s="170"/>
      <c r="K41" s="170"/>
      <c r="L41" s="170"/>
      <c r="M41" s="170"/>
      <c r="N41" s="170"/>
      <c r="O41" s="171"/>
    </row>
    <row r="42" spans="2:15" ht="15" customHeight="1">
      <c r="B42" s="14"/>
      <c r="C42" s="5"/>
      <c r="D42" s="145"/>
      <c r="E42" s="151"/>
      <c r="F42" s="127"/>
      <c r="G42" s="128"/>
      <c r="H42" s="169"/>
      <c r="I42" s="170"/>
      <c r="J42" s="170"/>
      <c r="K42" s="170"/>
      <c r="L42" s="170"/>
      <c r="M42" s="170"/>
      <c r="N42" s="170"/>
      <c r="O42" s="171"/>
    </row>
    <row r="43" spans="2:15" ht="3.75" customHeight="1">
      <c r="B43" s="14"/>
      <c r="C43" s="5"/>
      <c r="D43" s="147"/>
      <c r="E43" s="159"/>
      <c r="F43" s="129"/>
      <c r="G43" s="130"/>
      <c r="H43" s="172"/>
      <c r="I43" s="173"/>
      <c r="J43" s="173"/>
      <c r="K43" s="173"/>
      <c r="L43" s="173"/>
      <c r="M43" s="173"/>
      <c r="N43" s="173"/>
      <c r="O43" s="174"/>
    </row>
    <row r="44" spans="2:15" ht="3.75" customHeight="1">
      <c r="B44" s="14"/>
      <c r="C44" s="5"/>
      <c r="D44" s="145" t="s">
        <v>11</v>
      </c>
      <c r="E44" s="161" t="s">
        <v>22</v>
      </c>
      <c r="F44" s="120" t="s">
        <v>34</v>
      </c>
      <c r="G44" s="121"/>
      <c r="H44" s="80"/>
      <c r="I44" s="8"/>
      <c r="J44" s="8"/>
      <c r="K44" s="8"/>
      <c r="L44" s="8"/>
      <c r="M44" s="8"/>
      <c r="N44" s="8"/>
      <c r="O44" s="15"/>
    </row>
    <row r="45" spans="2:15" ht="15" customHeight="1">
      <c r="B45" s="14"/>
      <c r="C45" s="10"/>
      <c r="D45" s="145"/>
      <c r="E45" s="161"/>
      <c r="F45" s="120"/>
      <c r="G45" s="121"/>
      <c r="H45" s="80"/>
      <c r="I45" s="124" t="s">
        <v>53</v>
      </c>
      <c r="J45" s="124"/>
      <c r="K45" s="124"/>
      <c r="L45" s="124"/>
      <c r="M45" s="124"/>
      <c r="N45" s="126" t="s">
        <v>42</v>
      </c>
      <c r="O45" s="140">
        <v>100</v>
      </c>
    </row>
    <row r="46" spans="2:15" ht="13.5" customHeight="1">
      <c r="B46" s="14"/>
      <c r="C46" s="8"/>
      <c r="D46" s="145"/>
      <c r="E46" s="161"/>
      <c r="F46" s="120"/>
      <c r="G46" s="121"/>
      <c r="H46" s="80"/>
      <c r="I46" s="126" t="s">
        <v>54</v>
      </c>
      <c r="J46" s="126"/>
      <c r="K46" s="126"/>
      <c r="L46" s="126"/>
      <c r="M46" s="126"/>
      <c r="N46" s="126"/>
      <c r="O46" s="140"/>
    </row>
    <row r="47" spans="2:15" ht="3.75" customHeight="1" thickBot="1">
      <c r="B47" s="19"/>
      <c r="C47" s="20"/>
      <c r="D47" s="160"/>
      <c r="E47" s="162"/>
      <c r="F47" s="163"/>
      <c r="G47" s="164"/>
      <c r="H47" s="89"/>
      <c r="I47" s="20"/>
      <c r="J47" s="20"/>
      <c r="K47" s="20"/>
      <c r="L47" s="20"/>
      <c r="M47" s="20"/>
      <c r="N47" s="20"/>
      <c r="O47" s="21"/>
    </row>
    <row r="48" spans="2:15">
      <c r="C48" s="8"/>
    </row>
  </sheetData>
  <customSheetViews>
    <customSheetView guid="{06FC6148-88CB-4D11-960B-CA029D0CDC48}" showPageBreaks="1" printArea="1">
      <selection activeCell="E15" sqref="E15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ACB3DE99-342B-4C88-8629-9A5CCCC3D48F}" showPageBreaks="1" printArea="1" view="pageBreakPreview">
      <selection activeCell="I11" sqref="I11"/>
      <pageMargins left="0.70866141732283472" right="0.70866141732283472" top="0.74803149606299213" bottom="0.74803149606299213" header="0.31496062992125984" footer="0.31496062992125984"/>
      <pageSetup paperSize="9" scale="75" orientation="landscape" r:id="rId2"/>
    </customSheetView>
  </customSheetViews>
  <mergeCells count="67">
    <mergeCell ref="O45:O46"/>
    <mergeCell ref="D36:D39"/>
    <mergeCell ref="E36:E39"/>
    <mergeCell ref="F36:G39"/>
    <mergeCell ref="D40:D43"/>
    <mergeCell ref="E40:E43"/>
    <mergeCell ref="F40:G43"/>
    <mergeCell ref="H36:O39"/>
    <mergeCell ref="J25:L25"/>
    <mergeCell ref="J26:L26"/>
    <mergeCell ref="D44:D47"/>
    <mergeCell ref="E44:E47"/>
    <mergeCell ref="F44:G47"/>
    <mergeCell ref="I45:M45"/>
    <mergeCell ref="I46:M46"/>
    <mergeCell ref="J33:L33"/>
    <mergeCell ref="J34:L34"/>
    <mergeCell ref="M29:M30"/>
    <mergeCell ref="E32:E35"/>
    <mergeCell ref="H40:O43"/>
    <mergeCell ref="F32:G35"/>
    <mergeCell ref="M33:M34"/>
    <mergeCell ref="N33:N34"/>
    <mergeCell ref="N45:N46"/>
    <mergeCell ref="N29:N30"/>
    <mergeCell ref="J29:L29"/>
    <mergeCell ref="J30:L30"/>
    <mergeCell ref="E16:E19"/>
    <mergeCell ref="E20:E23"/>
    <mergeCell ref="E24:E27"/>
    <mergeCell ref="E28:E31"/>
    <mergeCell ref="F20:G23"/>
    <mergeCell ref="M25:M26"/>
    <mergeCell ref="N25:N26"/>
    <mergeCell ref="J21:L21"/>
    <mergeCell ref="J22:L22"/>
    <mergeCell ref="M21:M22"/>
    <mergeCell ref="N21:N22"/>
    <mergeCell ref="F24:G27"/>
    <mergeCell ref="F28:G31"/>
    <mergeCell ref="D4:D7"/>
    <mergeCell ref="D8:D11"/>
    <mergeCell ref="E4:E7"/>
    <mergeCell ref="F4:G7"/>
    <mergeCell ref="D12:D15"/>
    <mergeCell ref="E8:E11"/>
    <mergeCell ref="E12:E15"/>
    <mergeCell ref="F8:G11"/>
    <mergeCell ref="D16:D19"/>
    <mergeCell ref="D20:D23"/>
    <mergeCell ref="D24:D27"/>
    <mergeCell ref="D28:D31"/>
    <mergeCell ref="D32:D35"/>
    <mergeCell ref="F3:G3"/>
    <mergeCell ref="F12:G15"/>
    <mergeCell ref="I17:M17"/>
    <mergeCell ref="I18:M18"/>
    <mergeCell ref="N17:N18"/>
    <mergeCell ref="F16:G19"/>
    <mergeCell ref="H8:O11"/>
    <mergeCell ref="H12:O15"/>
    <mergeCell ref="O17:O18"/>
    <mergeCell ref="J6:L6"/>
    <mergeCell ref="I3:O3"/>
    <mergeCell ref="J5:L5"/>
    <mergeCell ref="M5:M6"/>
    <mergeCell ref="N5:N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D46" sqref="D46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8" width="9" style="8"/>
    <col min="9" max="9" width="9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92</v>
      </c>
      <c r="S1" s="190" t="s">
        <v>12</v>
      </c>
      <c r="T1" s="191"/>
      <c r="U1" s="194" t="s">
        <v>93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45" t="s">
        <v>134</v>
      </c>
      <c r="H48" s="161"/>
      <c r="I48" s="161"/>
    </row>
    <row r="49" spans="1:9" ht="15" customHeight="1">
      <c r="A49" s="200" t="s">
        <v>40</v>
      </c>
      <c r="B49" s="201"/>
      <c r="C49" s="54">
        <v>172088</v>
      </c>
      <c r="D49" s="54">
        <v>204755</v>
      </c>
      <c r="E49" s="55">
        <v>210899</v>
      </c>
      <c r="F49" s="55">
        <v>223970</v>
      </c>
      <c r="G49" s="55">
        <v>336543</v>
      </c>
      <c r="H49" s="161" t="s">
        <v>79</v>
      </c>
      <c r="I49" s="161"/>
    </row>
    <row r="50" spans="1:9" ht="15" customHeight="1">
      <c r="A50" s="202" t="s">
        <v>36</v>
      </c>
      <c r="B50" s="202"/>
      <c r="C50" s="74">
        <v>19844</v>
      </c>
      <c r="D50" s="74">
        <v>26995</v>
      </c>
      <c r="E50" s="75">
        <v>33221</v>
      </c>
      <c r="F50" s="75">
        <v>37468</v>
      </c>
      <c r="G50" s="75">
        <v>41052</v>
      </c>
      <c r="H50" s="161" t="s">
        <v>113</v>
      </c>
      <c r="I50" s="161"/>
    </row>
    <row r="51" spans="1:9" ht="15" customHeight="1">
      <c r="A51" s="148" t="s">
        <v>110</v>
      </c>
      <c r="B51" s="203"/>
      <c r="C51" s="68">
        <v>152244</v>
      </c>
      <c r="D51" s="68">
        <v>177760</v>
      </c>
      <c r="E51" s="69">
        <v>177678</v>
      </c>
      <c r="F51" s="69">
        <v>186502</v>
      </c>
      <c r="G51" s="69">
        <v>295491</v>
      </c>
      <c r="H51" s="161" t="s">
        <v>114</v>
      </c>
      <c r="I51" s="161"/>
    </row>
    <row r="52" spans="1:9" ht="15" customHeight="1">
      <c r="A52" s="186" t="s">
        <v>82</v>
      </c>
      <c r="B52" s="187"/>
      <c r="C52" s="54">
        <f>C53+C56</f>
        <v>226058</v>
      </c>
      <c r="D52" s="54">
        <f>D53+D56</f>
        <v>274106</v>
      </c>
      <c r="E52" s="54">
        <f>E53+E56</f>
        <v>283928</v>
      </c>
      <c r="F52" s="54">
        <f>F53+F56</f>
        <v>307399</v>
      </c>
      <c r="G52" s="54">
        <f>G53+G56</f>
        <v>336706</v>
      </c>
      <c r="H52" s="29"/>
      <c r="I52" s="29"/>
    </row>
    <row r="53" spans="1:9" ht="15" customHeight="1">
      <c r="A53" s="148" t="s">
        <v>77</v>
      </c>
      <c r="B53" s="203"/>
      <c r="C53" s="68">
        <v>91133</v>
      </c>
      <c r="D53" s="68">
        <v>100728</v>
      </c>
      <c r="E53" s="69">
        <v>101355</v>
      </c>
      <c r="F53" s="69">
        <v>98827</v>
      </c>
      <c r="G53" s="69">
        <v>98831</v>
      </c>
      <c r="H53" s="161" t="s">
        <v>80</v>
      </c>
      <c r="I53" s="161"/>
    </row>
    <row r="54" spans="1:9" ht="15" customHeight="1">
      <c r="A54" s="202" t="s">
        <v>111</v>
      </c>
      <c r="B54" s="202"/>
      <c r="C54" s="74">
        <v>42921</v>
      </c>
      <c r="D54" s="74">
        <v>51501</v>
      </c>
      <c r="E54" s="75">
        <v>52236</v>
      </c>
      <c r="F54" s="75">
        <v>51677</v>
      </c>
      <c r="G54" s="75">
        <v>54207</v>
      </c>
      <c r="H54" s="161" t="s">
        <v>115</v>
      </c>
      <c r="I54" s="161"/>
    </row>
    <row r="55" spans="1:9" ht="15" customHeight="1">
      <c r="A55" s="148" t="s">
        <v>112</v>
      </c>
      <c r="B55" s="203"/>
      <c r="C55" s="68">
        <v>48212</v>
      </c>
      <c r="D55" s="68">
        <v>49227</v>
      </c>
      <c r="E55" s="69">
        <v>49119</v>
      </c>
      <c r="F55" s="69">
        <v>47150</v>
      </c>
      <c r="G55" s="69">
        <v>44624</v>
      </c>
      <c r="H55" s="161" t="s">
        <v>116</v>
      </c>
      <c r="I55" s="161"/>
    </row>
    <row r="56" spans="1:9" ht="15" customHeight="1" thickBot="1">
      <c r="A56" s="200" t="s">
        <v>78</v>
      </c>
      <c r="B56" s="201"/>
      <c r="C56" s="54">
        <v>134925</v>
      </c>
      <c r="D56" s="54">
        <v>173378</v>
      </c>
      <c r="E56" s="55">
        <v>182573</v>
      </c>
      <c r="F56" s="55">
        <v>208572</v>
      </c>
      <c r="G56" s="55">
        <v>237875</v>
      </c>
      <c r="H56" s="29" t="s">
        <v>81</v>
      </c>
      <c r="I56" s="29"/>
    </row>
    <row r="57" spans="1:9" ht="15" customHeight="1" thickBot="1">
      <c r="A57" s="204" t="s">
        <v>12</v>
      </c>
      <c r="B57" s="205"/>
      <c r="C57" s="62">
        <f>C49/C52*100</f>
        <v>76.12559608596024</v>
      </c>
      <c r="D57" s="62">
        <f>D49/D52*100</f>
        <v>74.699203957593056</v>
      </c>
      <c r="E57" s="62">
        <f>E49/E52*100</f>
        <v>74.279042574173744</v>
      </c>
      <c r="F57" s="62">
        <f>F49/F52*100</f>
        <v>72.859703512373173</v>
      </c>
      <c r="G57" s="64">
        <f>G49/G52*100</f>
        <v>99.951589814259322</v>
      </c>
      <c r="H57" s="206"/>
      <c r="I57" s="161"/>
    </row>
    <row r="58" spans="1:9" ht="15" customHeight="1">
      <c r="A58" s="126"/>
      <c r="B58" s="126"/>
      <c r="C58" s="59"/>
      <c r="D58" s="59"/>
      <c r="E58" s="60"/>
      <c r="F58" s="59"/>
      <c r="G58" s="59"/>
    </row>
    <row r="59" spans="1:9" ht="15" customHeight="1">
      <c r="C59" s="51"/>
      <c r="D59" s="51"/>
      <c r="E59" s="52"/>
      <c r="F59" s="51"/>
      <c r="G59" s="51"/>
    </row>
  </sheetData>
  <mergeCells count="21"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  <mergeCell ref="A52:B52"/>
    <mergeCell ref="R1:R2"/>
    <mergeCell ref="S1:T2"/>
    <mergeCell ref="U1:Y2"/>
    <mergeCell ref="H48:I48"/>
    <mergeCell ref="A49:B49"/>
    <mergeCell ref="H49:I49"/>
    <mergeCell ref="A50:B50"/>
    <mergeCell ref="A51:B51"/>
    <mergeCell ref="H50:I50"/>
    <mergeCell ref="H51:I5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100" workbookViewId="0">
      <selection activeCell="G46" sqref="G46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7" width="9.25" style="8" bestFit="1" customWidth="1"/>
    <col min="8" max="8" width="9" style="8"/>
    <col min="9" max="13" width="9" style="8" customWidth="1"/>
    <col min="14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83</v>
      </c>
      <c r="S1" s="190" t="s">
        <v>15</v>
      </c>
      <c r="T1" s="209"/>
      <c r="U1" s="191"/>
      <c r="V1" s="194" t="s">
        <v>27</v>
      </c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210"/>
      <c r="U2" s="193"/>
      <c r="V2" s="197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 thickBot="1">
      <c r="C48" s="112" t="s">
        <v>57</v>
      </c>
      <c r="D48" s="112" t="s">
        <v>58</v>
      </c>
      <c r="E48" s="112" t="s">
        <v>62</v>
      </c>
      <c r="F48" s="112" t="s">
        <v>117</v>
      </c>
      <c r="G48" s="31" t="s">
        <v>136</v>
      </c>
      <c r="H48" s="161"/>
      <c r="I48" s="161"/>
    </row>
    <row r="49" spans="1:9" ht="15" customHeight="1" thickBot="1">
      <c r="A49" s="211" t="s">
        <v>91</v>
      </c>
      <c r="B49" s="212"/>
      <c r="C49" s="61">
        <f t="shared" ref="C49:E49" si="0">C50-C51</f>
        <v>993674</v>
      </c>
      <c r="D49" s="61">
        <f t="shared" si="0"/>
        <v>1115635</v>
      </c>
      <c r="E49" s="61">
        <f t="shared" si="0"/>
        <v>1160388</v>
      </c>
      <c r="F49" s="73">
        <f>F50-F51</f>
        <v>1215677</v>
      </c>
      <c r="G49" s="73">
        <f>G50-G51</f>
        <v>9982</v>
      </c>
      <c r="H49" s="29"/>
      <c r="I49" s="29"/>
    </row>
    <row r="50" spans="1:9" ht="15" customHeight="1">
      <c r="A50" s="200" t="s">
        <v>109</v>
      </c>
      <c r="B50" s="201"/>
      <c r="C50" s="68">
        <v>3387161</v>
      </c>
      <c r="D50" s="68">
        <v>3510883</v>
      </c>
      <c r="E50" s="69">
        <v>3692110</v>
      </c>
      <c r="F50" s="69">
        <v>3750738</v>
      </c>
      <c r="G50" s="69">
        <v>3876363</v>
      </c>
      <c r="H50" s="161" t="s">
        <v>85</v>
      </c>
      <c r="I50" s="161"/>
    </row>
    <row r="51" spans="1:9" ht="15" customHeight="1">
      <c r="A51" s="200" t="s">
        <v>84</v>
      </c>
      <c r="B51" s="201"/>
      <c r="C51" s="55">
        <f t="shared" ref="C51:D51" si="1">C50-C61</f>
        <v>2393487</v>
      </c>
      <c r="D51" s="55">
        <f t="shared" si="1"/>
        <v>2395248</v>
      </c>
      <c r="E51" s="55">
        <f>E50-E61</f>
        <v>2531722</v>
      </c>
      <c r="F51" s="114">
        <v>2535061</v>
      </c>
      <c r="G51" s="114">
        <v>3866381</v>
      </c>
      <c r="H51" s="213" t="s">
        <v>90</v>
      </c>
      <c r="I51" s="213"/>
    </row>
    <row r="52" spans="1:9" ht="15" customHeight="1">
      <c r="A52" s="211" t="s">
        <v>101</v>
      </c>
      <c r="B52" s="214"/>
      <c r="C52" s="55">
        <f t="shared" ref="C52:E52" si="2">C53-C54-C55</f>
        <v>19734</v>
      </c>
      <c r="D52" s="55">
        <f t="shared" si="2"/>
        <v>26975</v>
      </c>
      <c r="E52" s="55">
        <f t="shared" si="2"/>
        <v>33146</v>
      </c>
      <c r="F52" s="55">
        <f>F53-F54-F55</f>
        <v>37282</v>
      </c>
      <c r="G52" s="55">
        <f>G53-G54-G55</f>
        <v>40979</v>
      </c>
      <c r="H52" s="161"/>
      <c r="I52" s="161"/>
    </row>
    <row r="53" spans="1:9" ht="15" customHeight="1">
      <c r="A53" s="201" t="s">
        <v>36</v>
      </c>
      <c r="B53" s="187"/>
      <c r="C53" s="54">
        <v>19734</v>
      </c>
      <c r="D53" s="54">
        <v>26975</v>
      </c>
      <c r="E53" s="55">
        <v>33146</v>
      </c>
      <c r="F53" s="55">
        <v>37282</v>
      </c>
      <c r="G53" s="55">
        <v>40984</v>
      </c>
      <c r="H53" s="29" t="s">
        <v>135</v>
      </c>
      <c r="I53" s="29"/>
    </row>
    <row r="54" spans="1:9" ht="15" customHeight="1">
      <c r="A54" s="201" t="s">
        <v>86</v>
      </c>
      <c r="B54" s="187"/>
      <c r="C54" s="54">
        <v>0</v>
      </c>
      <c r="D54" s="54">
        <v>0</v>
      </c>
      <c r="E54" s="55">
        <v>0</v>
      </c>
      <c r="F54" s="55">
        <v>0</v>
      </c>
      <c r="G54" s="55">
        <v>0</v>
      </c>
      <c r="H54" s="29" t="s">
        <v>89</v>
      </c>
      <c r="I54" s="29"/>
    </row>
    <row r="55" spans="1:9" ht="15" customHeight="1" thickBot="1">
      <c r="A55" s="207" t="s">
        <v>87</v>
      </c>
      <c r="B55" s="208"/>
      <c r="C55" s="66">
        <v>0</v>
      </c>
      <c r="D55" s="65">
        <v>0</v>
      </c>
      <c r="E55" s="67">
        <v>0</v>
      </c>
      <c r="F55" s="78">
        <v>0</v>
      </c>
      <c r="G55" s="78">
        <v>5</v>
      </c>
      <c r="H55" s="29" t="s">
        <v>88</v>
      </c>
      <c r="I55" s="29"/>
    </row>
    <row r="56" spans="1:9" ht="15" customHeight="1" thickBot="1">
      <c r="A56" s="204" t="s">
        <v>106</v>
      </c>
      <c r="B56" s="205"/>
      <c r="C56" s="62">
        <f>C49/C52*100</f>
        <v>5035.3400222965438</v>
      </c>
      <c r="D56" s="63">
        <f>D49/D52*100</f>
        <v>4135.8109360519002</v>
      </c>
      <c r="E56" s="62">
        <f>E49/E52*100</f>
        <v>3500.8387135702646</v>
      </c>
      <c r="F56" s="64">
        <f>F49/F52*100</f>
        <v>3260.7612252561557</v>
      </c>
      <c r="G56" s="115">
        <f>G49/G52*100</f>
        <v>24.358817931135459</v>
      </c>
      <c r="H56" s="206"/>
      <c r="I56" s="161"/>
    </row>
    <row r="57" spans="1:9" ht="15" customHeight="1">
      <c r="A57" s="126" t="s">
        <v>104</v>
      </c>
      <c r="B57" s="126"/>
      <c r="C57" s="59">
        <v>1826.49</v>
      </c>
      <c r="D57" s="60">
        <v>1315.67</v>
      </c>
      <c r="E57" s="59">
        <v>1824.34</v>
      </c>
      <c r="F57" s="59">
        <v>1604.64</v>
      </c>
      <c r="G57" s="59">
        <v>1217.7</v>
      </c>
      <c r="H57" s="92" t="s">
        <v>119</v>
      </c>
    </row>
    <row r="58" spans="1:9" ht="15" customHeight="1">
      <c r="C58" s="51"/>
      <c r="D58" s="52"/>
      <c r="E58" s="51"/>
      <c r="F58" s="51"/>
      <c r="G58" s="51"/>
    </row>
    <row r="59" spans="1:9" ht="15" customHeight="1">
      <c r="C59" s="8">
        <v>5035.34</v>
      </c>
      <c r="D59" s="111">
        <v>4135.8100000000004</v>
      </c>
      <c r="E59" s="8">
        <v>3500.84</v>
      </c>
      <c r="F59" s="91">
        <f>F56</f>
        <v>3260.7612252561557</v>
      </c>
      <c r="G59" s="91">
        <f>G56</f>
        <v>24.358817931135459</v>
      </c>
    </row>
    <row r="60" spans="1:9" ht="15" customHeight="1" thickBot="1"/>
    <row r="61" spans="1:9" ht="15" customHeight="1" thickBot="1">
      <c r="C61" s="70">
        <f t="shared" ref="C61:F61" si="3">ROUND(C59*C52/100,0)</f>
        <v>993674</v>
      </c>
      <c r="D61" s="71">
        <f t="shared" si="3"/>
        <v>1115635</v>
      </c>
      <c r="E61" s="71">
        <f t="shared" si="3"/>
        <v>1160388</v>
      </c>
      <c r="F61" s="71">
        <f t="shared" si="3"/>
        <v>1215677</v>
      </c>
      <c r="G61" s="72">
        <f>ROUND(G59*G52/100,0)</f>
        <v>9982</v>
      </c>
    </row>
    <row r="62" spans="1:9" ht="15" customHeight="1">
      <c r="C62" s="53">
        <f>C51/C50</f>
        <v>0.70663514370884639</v>
      </c>
      <c r="D62" s="53">
        <f t="shared" ref="D62:G62" si="4">D51/D50</f>
        <v>0.68223520977486285</v>
      </c>
      <c r="E62" s="53">
        <f t="shared" si="4"/>
        <v>0.68571142246574457</v>
      </c>
      <c r="F62" s="53">
        <f t="shared" si="4"/>
        <v>0.67588325284250728</v>
      </c>
      <c r="G62" s="53">
        <f t="shared" si="4"/>
        <v>0.99742490576862897</v>
      </c>
    </row>
  </sheetData>
  <mergeCells count="17"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  <mergeCell ref="A56:B56"/>
    <mergeCell ref="H56:I56"/>
    <mergeCell ref="A57:B57"/>
    <mergeCell ref="A54:B54"/>
    <mergeCell ref="A55:B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R46" sqref="R46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8" width="9" style="8"/>
    <col min="9" max="9" width="8.875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74</v>
      </c>
      <c r="S1" s="190" t="s">
        <v>16</v>
      </c>
      <c r="T1" s="191"/>
      <c r="U1" s="194" t="s">
        <v>75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45" t="s">
        <v>134</v>
      </c>
      <c r="H48" s="161"/>
      <c r="I48" s="161"/>
    </row>
    <row r="49" spans="1:9" ht="15" customHeight="1">
      <c r="A49" s="200" t="s">
        <v>46</v>
      </c>
      <c r="B49" s="201"/>
      <c r="C49" s="54">
        <v>19734</v>
      </c>
      <c r="D49" s="54">
        <v>26975</v>
      </c>
      <c r="E49" s="55">
        <v>33146</v>
      </c>
      <c r="F49" s="55">
        <v>37282</v>
      </c>
      <c r="G49" s="55">
        <v>40984</v>
      </c>
      <c r="H49" s="161" t="s">
        <v>76</v>
      </c>
      <c r="I49" s="161"/>
    </row>
    <row r="50" spans="1:9" ht="15" customHeight="1">
      <c r="A50" s="200" t="s">
        <v>71</v>
      </c>
      <c r="B50" s="201"/>
      <c r="C50" s="54">
        <f t="shared" ref="C50:F50" si="0">C51+C53</f>
        <v>96891</v>
      </c>
      <c r="D50" s="54">
        <f t="shared" si="0"/>
        <v>120852.2</v>
      </c>
      <c r="E50" s="54">
        <f t="shared" si="0"/>
        <v>125265.2</v>
      </c>
      <c r="F50" s="54">
        <f t="shared" si="0"/>
        <v>135105.79999999999</v>
      </c>
      <c r="G50" s="54">
        <v>54207</v>
      </c>
      <c r="H50" s="161" t="s">
        <v>118</v>
      </c>
      <c r="I50" s="161"/>
    </row>
    <row r="51" spans="1:9" ht="15" customHeight="1">
      <c r="A51" s="200" t="s">
        <v>94</v>
      </c>
      <c r="B51" s="201"/>
      <c r="C51" s="54">
        <v>42921</v>
      </c>
      <c r="D51" s="54">
        <v>51501</v>
      </c>
      <c r="E51" s="55">
        <v>52236</v>
      </c>
      <c r="F51" s="55">
        <v>51677</v>
      </c>
      <c r="G51" s="55">
        <v>54207</v>
      </c>
      <c r="H51" s="46" t="s">
        <v>96</v>
      </c>
      <c r="I51" s="46"/>
    </row>
    <row r="52" spans="1:9" ht="15" customHeight="1">
      <c r="A52" s="202" t="s">
        <v>95</v>
      </c>
      <c r="B52" s="202"/>
      <c r="C52" s="74">
        <v>134925</v>
      </c>
      <c r="D52" s="74">
        <v>173378</v>
      </c>
      <c r="E52" s="75">
        <v>182573</v>
      </c>
      <c r="F52" s="75">
        <v>208572</v>
      </c>
      <c r="G52" s="75">
        <v>237875</v>
      </c>
      <c r="H52" s="46" t="s">
        <v>81</v>
      </c>
      <c r="I52" s="46"/>
    </row>
    <row r="53" spans="1:9" ht="15" customHeight="1" thickBot="1">
      <c r="A53" s="148" t="s">
        <v>99</v>
      </c>
      <c r="B53" s="203"/>
      <c r="C53" s="69">
        <f t="shared" ref="C53:E53" si="1">C52*0.4</f>
        <v>53970</v>
      </c>
      <c r="D53" s="69">
        <f t="shared" si="1"/>
        <v>69351.199999999997</v>
      </c>
      <c r="E53" s="69">
        <f t="shared" si="1"/>
        <v>73029.2</v>
      </c>
      <c r="F53" s="69">
        <f>F52*0.4</f>
        <v>83428.800000000003</v>
      </c>
      <c r="G53" s="69">
        <v>0</v>
      </c>
      <c r="H53" s="46" t="s">
        <v>98</v>
      </c>
      <c r="I53" s="46"/>
    </row>
    <row r="54" spans="1:9" ht="15" customHeight="1" thickBot="1">
      <c r="A54" s="204" t="s">
        <v>16</v>
      </c>
      <c r="B54" s="205"/>
      <c r="C54" s="62">
        <f>C49/C50*100</f>
        <v>20.367216769359384</v>
      </c>
      <c r="D54" s="63">
        <f>D49/D50*100</f>
        <v>22.320652830482192</v>
      </c>
      <c r="E54" s="62">
        <f>E49/E50*100</f>
        <v>26.46066106149194</v>
      </c>
      <c r="F54" s="64">
        <f>F49/F50*100</f>
        <v>27.594670251018094</v>
      </c>
      <c r="G54" s="64">
        <f>G49/G50*100</f>
        <v>75.606471488922097</v>
      </c>
      <c r="H54" s="206"/>
      <c r="I54" s="161"/>
    </row>
    <row r="55" spans="1:9" ht="15" customHeight="1">
      <c r="A55" s="126" t="s">
        <v>104</v>
      </c>
      <c r="B55" s="126"/>
      <c r="C55" s="59">
        <v>48</v>
      </c>
      <c r="D55" s="60">
        <v>60.78</v>
      </c>
      <c r="E55" s="59">
        <v>54.16</v>
      </c>
      <c r="F55" s="59">
        <v>60.01</v>
      </c>
      <c r="G55" s="59">
        <v>66.680000000000007</v>
      </c>
    </row>
    <row r="56" spans="1:9" ht="15" customHeight="1">
      <c r="C56" s="51"/>
      <c r="D56" s="51"/>
      <c r="E56" s="52"/>
      <c r="F56" s="51"/>
      <c r="G56" s="51"/>
    </row>
  </sheetData>
  <mergeCells count="14">
    <mergeCell ref="A50:B50"/>
    <mergeCell ref="H50:I50"/>
    <mergeCell ref="A54:B54"/>
    <mergeCell ref="H54:I54"/>
    <mergeCell ref="A55:B55"/>
    <mergeCell ref="A51:B51"/>
    <mergeCell ref="A52:B52"/>
    <mergeCell ref="A53:B53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J46" sqref="J46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8" width="9" style="8"/>
    <col min="9" max="9" width="9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69</v>
      </c>
      <c r="S1" s="190" t="s">
        <v>17</v>
      </c>
      <c r="T1" s="191"/>
      <c r="U1" s="194" t="s">
        <v>70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45" t="s">
        <v>134</v>
      </c>
      <c r="H48" s="161"/>
      <c r="I48" s="161"/>
    </row>
    <row r="49" spans="1:9" ht="15" customHeight="1">
      <c r="A49" s="200" t="s">
        <v>71</v>
      </c>
      <c r="B49" s="201"/>
      <c r="C49" s="55">
        <f>C50+C52</f>
        <v>96891</v>
      </c>
      <c r="D49" s="55">
        <f>D50+D52</f>
        <v>120852.2</v>
      </c>
      <c r="E49" s="55">
        <f>E50+E52</f>
        <v>125265.2</v>
      </c>
      <c r="F49" s="55">
        <f>F50+F52</f>
        <v>135105.79999999999</v>
      </c>
      <c r="G49" s="55">
        <v>54207</v>
      </c>
      <c r="H49" s="161" t="s">
        <v>107</v>
      </c>
      <c r="I49" s="161"/>
    </row>
    <row r="50" spans="1:9" ht="15" customHeight="1">
      <c r="A50" s="200" t="s">
        <v>94</v>
      </c>
      <c r="B50" s="201"/>
      <c r="C50" s="54">
        <v>42921</v>
      </c>
      <c r="D50" s="54">
        <v>51501</v>
      </c>
      <c r="E50" s="55">
        <v>52236</v>
      </c>
      <c r="F50" s="55">
        <v>51677</v>
      </c>
      <c r="G50" s="55">
        <v>54207</v>
      </c>
      <c r="H50" s="29" t="s">
        <v>96</v>
      </c>
      <c r="I50" s="29"/>
    </row>
    <row r="51" spans="1:9" ht="15" customHeight="1">
      <c r="A51" s="202" t="s">
        <v>95</v>
      </c>
      <c r="B51" s="202"/>
      <c r="C51" s="74">
        <v>134925</v>
      </c>
      <c r="D51" s="74">
        <v>173378</v>
      </c>
      <c r="E51" s="75">
        <v>182573</v>
      </c>
      <c r="F51" s="75">
        <v>208572</v>
      </c>
      <c r="G51" s="75">
        <v>237875</v>
      </c>
      <c r="H51" s="29" t="s">
        <v>97</v>
      </c>
      <c r="I51" s="29"/>
    </row>
    <row r="52" spans="1:9" ht="15" customHeight="1">
      <c r="A52" s="148" t="s">
        <v>99</v>
      </c>
      <c r="B52" s="203"/>
      <c r="C52" s="69">
        <f t="shared" ref="C52:E52" si="0">C51*0.4</f>
        <v>53970</v>
      </c>
      <c r="D52" s="69">
        <f t="shared" si="0"/>
        <v>69351.199999999997</v>
      </c>
      <c r="E52" s="69">
        <f t="shared" si="0"/>
        <v>73029.2</v>
      </c>
      <c r="F52" s="69">
        <f>F51*0.4</f>
        <v>83428.800000000003</v>
      </c>
      <c r="G52" s="69">
        <v>0</v>
      </c>
      <c r="H52" s="29" t="s">
        <v>98</v>
      </c>
      <c r="I52" s="29"/>
    </row>
    <row r="53" spans="1:9" ht="15" customHeight="1" thickBot="1">
      <c r="A53" s="200" t="s">
        <v>48</v>
      </c>
      <c r="B53" s="201"/>
      <c r="C53" s="54">
        <v>109838</v>
      </c>
      <c r="D53" s="54">
        <v>135357</v>
      </c>
      <c r="E53" s="55">
        <v>157754</v>
      </c>
      <c r="F53" s="55">
        <v>192477</v>
      </c>
      <c r="G53" s="55">
        <v>213521</v>
      </c>
      <c r="H53" s="161" t="s">
        <v>72</v>
      </c>
      <c r="I53" s="161"/>
    </row>
    <row r="54" spans="1:9" ht="15" customHeight="1" thickBot="1">
      <c r="A54" s="204" t="s">
        <v>17</v>
      </c>
      <c r="B54" s="205"/>
      <c r="C54" s="56">
        <f>C49/C53*1000</f>
        <v>882.12640434093851</v>
      </c>
      <c r="D54" s="57">
        <f>D49/D53*1000</f>
        <v>892.8404146072977</v>
      </c>
      <c r="E54" s="56">
        <f>E49/E53*1000</f>
        <v>794.05403349518861</v>
      </c>
      <c r="F54" s="56">
        <f>F49/F53*1000</f>
        <v>701.93217890968788</v>
      </c>
      <c r="G54" s="58">
        <f>G49/G53*1000</f>
        <v>253.87198448864513</v>
      </c>
      <c r="H54" s="206"/>
      <c r="I54" s="161"/>
    </row>
    <row r="55" spans="1:9" ht="15" customHeight="1">
      <c r="A55" s="126" t="s">
        <v>104</v>
      </c>
      <c r="B55" s="126"/>
      <c r="C55" s="60">
        <v>334.37</v>
      </c>
      <c r="D55" s="60">
        <v>276.26</v>
      </c>
      <c r="E55" s="60">
        <v>307.56</v>
      </c>
      <c r="F55" s="60">
        <v>277.67</v>
      </c>
      <c r="G55" s="60">
        <v>260.11</v>
      </c>
    </row>
    <row r="56" spans="1:9" ht="15" customHeight="1">
      <c r="C56" s="51"/>
      <c r="D56" s="51"/>
      <c r="E56" s="52"/>
      <c r="F56" s="51"/>
      <c r="G56" s="51"/>
    </row>
  </sheetData>
  <mergeCells count="14">
    <mergeCell ref="A54:B54"/>
    <mergeCell ref="H54:I54"/>
    <mergeCell ref="A55:B55"/>
    <mergeCell ref="A51:B51"/>
    <mergeCell ref="A52:B52"/>
    <mergeCell ref="R1:R2"/>
    <mergeCell ref="S1:T2"/>
    <mergeCell ref="A53:B53"/>
    <mergeCell ref="U1:Y2"/>
    <mergeCell ref="H48:I48"/>
    <mergeCell ref="A49:B49"/>
    <mergeCell ref="H49:I49"/>
    <mergeCell ref="A50:B50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I46" sqref="I46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8" width="9" style="8"/>
    <col min="9" max="9" width="9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59</v>
      </c>
      <c r="S1" s="190" t="s">
        <v>18</v>
      </c>
      <c r="T1" s="191"/>
      <c r="U1" s="194" t="s">
        <v>65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45" t="s">
        <v>134</v>
      </c>
      <c r="H48" s="161"/>
      <c r="I48" s="161"/>
    </row>
    <row r="49" spans="1:9" ht="15" customHeight="1">
      <c r="A49" s="200" t="s">
        <v>68</v>
      </c>
      <c r="B49" s="201"/>
      <c r="C49" s="54">
        <v>310</v>
      </c>
      <c r="D49" s="54">
        <v>418</v>
      </c>
      <c r="E49" s="55">
        <v>418</v>
      </c>
      <c r="F49" s="55">
        <v>534</v>
      </c>
      <c r="G49" s="55">
        <v>597</v>
      </c>
      <c r="H49" s="161" t="s">
        <v>66</v>
      </c>
      <c r="I49" s="161"/>
    </row>
    <row r="50" spans="1:9" ht="15" customHeight="1" thickBot="1">
      <c r="A50" s="200" t="s">
        <v>60</v>
      </c>
      <c r="B50" s="201"/>
      <c r="C50" s="54">
        <v>2150</v>
      </c>
      <c r="D50" s="54">
        <v>2150</v>
      </c>
      <c r="E50" s="55">
        <v>2150</v>
      </c>
      <c r="F50" s="55">
        <v>2150</v>
      </c>
      <c r="G50" s="55">
        <v>2150</v>
      </c>
      <c r="H50" s="161" t="s">
        <v>67</v>
      </c>
      <c r="I50" s="161"/>
    </row>
    <row r="51" spans="1:9" ht="15" customHeight="1" thickBot="1">
      <c r="A51" s="204" t="s">
        <v>18</v>
      </c>
      <c r="B51" s="205"/>
      <c r="C51" s="62">
        <f>C49/C50*100</f>
        <v>14.418604651162791</v>
      </c>
      <c r="D51" s="63">
        <f>D49/D50*100</f>
        <v>19.441860465116278</v>
      </c>
      <c r="E51" s="62">
        <f>E49/E50*100</f>
        <v>19.441860465116278</v>
      </c>
      <c r="F51" s="62">
        <f>F49/F50*100</f>
        <v>24.837209302325579</v>
      </c>
      <c r="G51" s="64">
        <f>G49/G50*100</f>
        <v>27.767441860465112</v>
      </c>
      <c r="H51" s="206"/>
      <c r="I51" s="161"/>
    </row>
    <row r="52" spans="1:9" ht="15" customHeight="1">
      <c r="A52" s="126" t="s">
        <v>104</v>
      </c>
      <c r="B52" s="126"/>
      <c r="C52" s="59">
        <v>40.71</v>
      </c>
      <c r="D52" s="60">
        <v>41.63</v>
      </c>
      <c r="E52" s="59">
        <v>39.869999999999997</v>
      </c>
      <c r="F52" s="59">
        <v>41.28</v>
      </c>
      <c r="G52" s="59">
        <v>41.45</v>
      </c>
    </row>
    <row r="53" spans="1:9" ht="15" customHeight="1">
      <c r="C53" s="51"/>
      <c r="D53" s="51"/>
      <c r="E53" s="52"/>
      <c r="F53" s="51"/>
      <c r="G53" s="51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G53" sqref="G53"/>
    </sheetView>
  </sheetViews>
  <sheetFormatPr defaultRowHeight="15" customHeight="1"/>
  <cols>
    <col min="1" max="2" width="9" style="8"/>
    <col min="3" max="4" width="9" style="8" customWidth="1"/>
    <col min="5" max="5" width="9" style="30" customWidth="1"/>
    <col min="6" max="6" width="9" style="8" customWidth="1"/>
    <col min="7" max="8" width="9" style="8"/>
    <col min="9" max="9" width="9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56</v>
      </c>
      <c r="S1" s="190" t="s">
        <v>19</v>
      </c>
      <c r="T1" s="191"/>
      <c r="U1" s="194" t="s">
        <v>30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61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45" t="s">
        <v>117</v>
      </c>
      <c r="H48" s="161"/>
      <c r="I48" s="161"/>
    </row>
    <row r="49" spans="1:9" ht="15" customHeight="1">
      <c r="A49" s="200" t="s">
        <v>100</v>
      </c>
      <c r="B49" s="201"/>
      <c r="C49" s="54">
        <v>1483</v>
      </c>
      <c r="D49" s="54">
        <v>1783</v>
      </c>
      <c r="E49" s="55">
        <v>1976</v>
      </c>
      <c r="F49" s="55">
        <v>2125</v>
      </c>
      <c r="G49" s="55">
        <v>2318</v>
      </c>
      <c r="H49" s="161" t="s">
        <v>64</v>
      </c>
      <c r="I49" s="161"/>
    </row>
    <row r="50" spans="1:9" ht="15" customHeight="1" thickBot="1">
      <c r="A50" s="200" t="s">
        <v>73</v>
      </c>
      <c r="B50" s="201"/>
      <c r="C50" s="54">
        <v>3452</v>
      </c>
      <c r="D50" s="54">
        <v>3858</v>
      </c>
      <c r="E50" s="55">
        <v>4188</v>
      </c>
      <c r="F50" s="55">
        <v>4233</v>
      </c>
      <c r="G50" s="55">
        <v>4362</v>
      </c>
      <c r="H50" s="161" t="s">
        <v>63</v>
      </c>
      <c r="I50" s="161"/>
    </row>
    <row r="51" spans="1:9" ht="15" customHeight="1" thickBot="1">
      <c r="A51" s="204" t="s">
        <v>105</v>
      </c>
      <c r="B51" s="205"/>
      <c r="C51" s="62">
        <f>C49/C50*100</f>
        <v>42.960602549246815</v>
      </c>
      <c r="D51" s="63">
        <f>D49/D50*100</f>
        <v>46.215655780196997</v>
      </c>
      <c r="E51" s="62">
        <f>E49/E50*100</f>
        <v>47.182425978987588</v>
      </c>
      <c r="F51" s="64">
        <f>F49/F50*100</f>
        <v>50.200803212851412</v>
      </c>
      <c r="G51" s="64">
        <f>G49/G50*100</f>
        <v>53.140761118752863</v>
      </c>
      <c r="H51" s="206"/>
      <c r="I51" s="161"/>
    </row>
    <row r="52" spans="1:9" ht="15" customHeight="1">
      <c r="A52" s="126" t="s">
        <v>104</v>
      </c>
      <c r="B52" s="126"/>
      <c r="C52" s="59">
        <v>63.45</v>
      </c>
      <c r="D52" s="60">
        <v>66.33</v>
      </c>
      <c r="E52" s="59">
        <v>61.37</v>
      </c>
      <c r="F52" s="59">
        <v>61.3</v>
      </c>
      <c r="G52" s="59">
        <v>64.510000000000005</v>
      </c>
    </row>
    <row r="53" spans="1:9" ht="15" customHeight="1">
      <c r="C53" s="51"/>
      <c r="D53" s="51"/>
      <c r="E53" s="52"/>
      <c r="F53" s="51"/>
      <c r="G53" s="51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1"/>
  <sheetViews>
    <sheetView zoomScaleNormal="100" zoomScaleSheetLayoutView="85" workbookViewId="0">
      <selection activeCell="G59" sqref="G59"/>
    </sheetView>
  </sheetViews>
  <sheetFormatPr defaultRowHeight="15" customHeight="1"/>
  <cols>
    <col min="1" max="2" width="9" style="8"/>
    <col min="3" max="4" width="9" style="8" customWidth="1"/>
    <col min="5" max="5" width="9" style="93" customWidth="1"/>
    <col min="6" max="6" width="9" style="8" customWidth="1"/>
    <col min="7" max="7" width="9.25" style="8" bestFit="1" customWidth="1"/>
    <col min="8" max="8" width="9" style="8"/>
    <col min="9" max="9" width="9" style="8" customWidth="1"/>
    <col min="10" max="16384" width="9" style="8"/>
  </cols>
  <sheetData>
    <row r="1" spans="1:25" ht="15" customHeight="1">
      <c r="A1" s="33"/>
      <c r="B1" s="34"/>
      <c r="C1" s="34"/>
      <c r="D1" s="34"/>
      <c r="E1" s="34"/>
      <c r="F1" s="34"/>
      <c r="G1" s="35"/>
      <c r="H1" s="36"/>
      <c r="I1" s="36"/>
      <c r="J1" s="47"/>
      <c r="K1" s="47"/>
      <c r="L1" s="47"/>
      <c r="R1" s="188" t="s">
        <v>120</v>
      </c>
      <c r="S1" s="190" t="s">
        <v>121</v>
      </c>
      <c r="T1" s="191"/>
      <c r="U1" s="194" t="s">
        <v>122</v>
      </c>
      <c r="V1" s="195"/>
      <c r="W1" s="195"/>
      <c r="X1" s="195"/>
      <c r="Y1" s="196"/>
    </row>
    <row r="2" spans="1:25" ht="15" customHeight="1" thickBot="1">
      <c r="A2" s="33"/>
      <c r="B2" s="34"/>
      <c r="C2" s="34"/>
      <c r="D2" s="34"/>
      <c r="E2" s="34"/>
      <c r="F2" s="34"/>
      <c r="G2" s="35"/>
      <c r="H2" s="36"/>
      <c r="I2" s="36"/>
      <c r="J2" s="47"/>
      <c r="K2" s="47"/>
      <c r="L2" s="47"/>
      <c r="R2" s="189"/>
      <c r="S2" s="192"/>
      <c r="T2" s="193"/>
      <c r="U2" s="197"/>
      <c r="V2" s="198"/>
      <c r="W2" s="198"/>
      <c r="X2" s="198"/>
      <c r="Y2" s="199"/>
    </row>
    <row r="3" spans="1:25" ht="15" customHeight="1">
      <c r="A3" s="33"/>
      <c r="B3" s="34"/>
      <c r="C3" s="34"/>
      <c r="D3" s="34"/>
      <c r="E3" s="34"/>
      <c r="F3" s="34"/>
      <c r="G3" s="35"/>
      <c r="H3" s="36"/>
      <c r="I3" s="36"/>
      <c r="J3" s="47"/>
      <c r="K3" s="47"/>
      <c r="L3" s="47"/>
    </row>
    <row r="4" spans="1:25" ht="15" customHeight="1">
      <c r="A4" s="33"/>
      <c r="B4" s="34"/>
      <c r="C4" s="34"/>
      <c r="D4" s="34"/>
      <c r="E4" s="34"/>
      <c r="F4" s="34"/>
      <c r="G4" s="35"/>
      <c r="H4" s="36"/>
      <c r="I4" s="36"/>
      <c r="J4" s="47"/>
      <c r="K4" s="47"/>
      <c r="L4" s="47"/>
      <c r="M4" s="41"/>
      <c r="N4" s="41"/>
      <c r="O4" s="41"/>
      <c r="P4" s="41"/>
      <c r="Q4" s="41"/>
    </row>
    <row r="5" spans="1:25" ht="15" customHeight="1">
      <c r="A5" s="33"/>
      <c r="B5" s="34"/>
      <c r="C5" s="34"/>
      <c r="D5" s="34"/>
      <c r="E5" s="34"/>
      <c r="F5" s="34"/>
      <c r="G5" s="35"/>
      <c r="H5" s="36"/>
      <c r="I5" s="36"/>
      <c r="J5" s="47"/>
      <c r="K5" s="47"/>
      <c r="L5" s="47"/>
      <c r="M5" s="41"/>
      <c r="N5" s="41"/>
      <c r="O5" s="41"/>
      <c r="P5" s="41"/>
      <c r="Q5" s="41"/>
    </row>
    <row r="6" spans="1:25" ht="15" customHeight="1">
      <c r="A6" s="33"/>
      <c r="B6" s="34"/>
      <c r="C6" s="34"/>
      <c r="D6" s="34"/>
      <c r="E6" s="34"/>
      <c r="F6" s="34"/>
      <c r="G6" s="35"/>
      <c r="H6" s="36"/>
      <c r="I6" s="36"/>
      <c r="J6" s="47"/>
      <c r="K6" s="47"/>
      <c r="L6" s="47"/>
      <c r="M6" s="41"/>
      <c r="N6" s="41"/>
      <c r="O6" s="41"/>
      <c r="P6" s="41"/>
      <c r="Q6" s="41"/>
      <c r="R6" s="41"/>
      <c r="S6" s="41"/>
    </row>
    <row r="7" spans="1:25" ht="15" customHeight="1">
      <c r="A7" s="33"/>
      <c r="B7" s="34"/>
      <c r="C7" s="34"/>
      <c r="D7" s="34"/>
      <c r="E7" s="34"/>
      <c r="F7" s="34"/>
      <c r="G7" s="35"/>
      <c r="H7" s="36"/>
      <c r="I7" s="36"/>
      <c r="J7" s="47"/>
      <c r="K7" s="47"/>
      <c r="L7" s="47"/>
      <c r="M7" s="41"/>
      <c r="N7" s="41"/>
      <c r="O7" s="41"/>
      <c r="P7" s="41"/>
      <c r="Q7" s="41"/>
      <c r="R7" s="41"/>
      <c r="S7" s="41"/>
    </row>
    <row r="8" spans="1:25" ht="15" customHeight="1">
      <c r="A8" s="33"/>
      <c r="B8" s="34"/>
      <c r="C8" s="34"/>
      <c r="D8" s="34"/>
      <c r="E8" s="34"/>
      <c r="F8" s="34"/>
      <c r="G8" s="35"/>
      <c r="H8" s="36"/>
      <c r="I8" s="36"/>
      <c r="J8" s="47"/>
      <c r="K8" s="47"/>
      <c r="L8" s="47"/>
      <c r="M8" s="41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" customHeight="1">
      <c r="A9" s="33"/>
      <c r="B9" s="34"/>
      <c r="C9" s="34"/>
      <c r="D9" s="34"/>
      <c r="E9" s="34"/>
      <c r="F9" s="34"/>
      <c r="G9" s="35"/>
      <c r="H9" s="36"/>
      <c r="I9" s="36"/>
      <c r="J9" s="47"/>
      <c r="K9" s="47"/>
      <c r="L9" s="47"/>
      <c r="M9" s="41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" customHeight="1">
      <c r="A10" s="33"/>
      <c r="B10" s="34"/>
      <c r="C10" s="34"/>
      <c r="D10" s="34"/>
      <c r="E10" s="34"/>
      <c r="F10" s="34"/>
      <c r="G10" s="35"/>
      <c r="H10" s="36"/>
      <c r="I10" s="36"/>
      <c r="J10" s="47"/>
      <c r="K10" s="47"/>
      <c r="L10" s="47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" customHeight="1">
      <c r="A11" s="33"/>
      <c r="B11" s="34"/>
      <c r="C11" s="36"/>
      <c r="D11" s="36"/>
      <c r="E11" s="36"/>
      <c r="F11" s="36"/>
      <c r="G11" s="36"/>
      <c r="H11" s="36"/>
      <c r="I11" s="36"/>
      <c r="J11" s="47"/>
      <c r="K11" s="47"/>
      <c r="L11" s="47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" customHeight="1">
      <c r="A12" s="33"/>
      <c r="B12" s="34"/>
      <c r="C12" s="34"/>
      <c r="D12" s="34"/>
      <c r="E12" s="34"/>
      <c r="F12" s="34"/>
      <c r="G12" s="35"/>
      <c r="H12" s="36"/>
      <c r="I12" s="36"/>
      <c r="J12" s="47"/>
      <c r="K12" s="47"/>
      <c r="L12" s="47"/>
      <c r="M12" s="41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" customHeight="1">
      <c r="A13" s="33"/>
      <c r="B13" s="34"/>
      <c r="C13" s="34"/>
      <c r="D13" s="34"/>
      <c r="E13" s="34"/>
      <c r="F13" s="34"/>
      <c r="G13" s="35"/>
      <c r="H13" s="36"/>
      <c r="I13" s="36"/>
      <c r="J13" s="47"/>
      <c r="K13" s="47"/>
      <c r="L13" s="4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" customHeight="1">
      <c r="A14" s="33"/>
      <c r="B14" s="34"/>
      <c r="C14" s="34"/>
      <c r="D14" s="34"/>
      <c r="E14" s="34"/>
      <c r="F14" s="34"/>
      <c r="G14" s="35"/>
      <c r="H14" s="36"/>
      <c r="I14" s="36"/>
      <c r="J14" s="47"/>
      <c r="K14" s="47"/>
      <c r="L14" s="47"/>
      <c r="M14" s="41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" customHeight="1">
      <c r="A15" s="33"/>
      <c r="B15" s="34"/>
      <c r="C15" s="34"/>
      <c r="D15" s="34"/>
      <c r="E15" s="34"/>
      <c r="F15" s="34"/>
      <c r="G15" s="35"/>
      <c r="H15" s="36"/>
      <c r="I15" s="36"/>
      <c r="J15" s="47"/>
      <c r="K15" s="47"/>
      <c r="L15" s="47"/>
      <c r="M15" s="41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" customHeight="1">
      <c r="A16" s="48"/>
      <c r="B16" s="49"/>
      <c r="C16" s="49"/>
      <c r="D16" s="49"/>
      <c r="E16" s="49"/>
      <c r="F16" s="49"/>
      <c r="G16" s="50"/>
      <c r="H16" s="47"/>
      <c r="I16" s="48"/>
      <c r="J16" s="47"/>
      <c r="K16" s="47"/>
      <c r="L16" s="47"/>
      <c r="M16" s="41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" customHeight="1">
      <c r="A17" s="48"/>
      <c r="B17" s="49"/>
      <c r="C17" s="49"/>
      <c r="D17" s="49"/>
      <c r="E17" s="49"/>
      <c r="F17" s="49"/>
      <c r="G17" s="50"/>
      <c r="H17" s="47"/>
      <c r="I17" s="47"/>
      <c r="J17" s="47"/>
      <c r="K17" s="47"/>
      <c r="L17" s="47"/>
      <c r="M17" s="41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" customHeight="1">
      <c r="A18" s="48"/>
      <c r="B18" s="49"/>
      <c r="C18" s="49"/>
      <c r="D18" s="49"/>
      <c r="E18" s="49"/>
      <c r="F18" s="49"/>
      <c r="G18" s="50"/>
      <c r="H18" s="47"/>
      <c r="I18" s="47"/>
      <c r="J18" s="47"/>
      <c r="K18" s="47"/>
      <c r="L18" s="47"/>
      <c r="M18" s="41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" customHeight="1">
      <c r="A19" s="48"/>
      <c r="B19" s="49"/>
      <c r="C19" s="49"/>
      <c r="D19" s="49"/>
      <c r="E19" s="49"/>
      <c r="F19" s="49"/>
      <c r="G19" s="50"/>
      <c r="H19" s="47"/>
      <c r="I19" s="47"/>
      <c r="J19" s="47"/>
      <c r="K19" s="47"/>
      <c r="L19" s="47"/>
      <c r="M19" s="41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5" customHeight="1">
      <c r="A20" s="48"/>
      <c r="B20" s="49"/>
      <c r="C20" s="49"/>
      <c r="D20" s="49"/>
      <c r="E20" s="49"/>
      <c r="F20" s="49"/>
      <c r="G20" s="50"/>
      <c r="H20" s="47"/>
      <c r="I20" s="47"/>
      <c r="J20" s="47"/>
      <c r="K20" s="47"/>
      <c r="L20" s="47"/>
      <c r="M20" s="41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5" customHeight="1">
      <c r="A21" s="48"/>
      <c r="B21" s="49"/>
      <c r="C21" s="49"/>
      <c r="D21" s="49"/>
      <c r="E21" s="49"/>
      <c r="F21" s="49"/>
      <c r="G21" s="50"/>
      <c r="H21" s="47"/>
      <c r="I21" s="47"/>
      <c r="J21" s="47"/>
      <c r="K21" s="47"/>
      <c r="L21" s="47"/>
      <c r="M21" s="41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5" customHeight="1">
      <c r="A22" s="48"/>
      <c r="B22" s="49"/>
      <c r="C22" s="49"/>
      <c r="D22" s="49"/>
      <c r="E22" s="49"/>
      <c r="F22" s="49"/>
      <c r="G22" s="50"/>
      <c r="H22" s="47"/>
      <c r="I22" s="47"/>
      <c r="J22" s="47"/>
      <c r="K22" s="47"/>
      <c r="L22" s="47"/>
      <c r="M22" s="41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5" customHeight="1">
      <c r="A23" s="41"/>
      <c r="B23" s="32"/>
      <c r="C23" s="32"/>
      <c r="D23" s="32"/>
      <c r="E23" s="32"/>
      <c r="F23" s="32"/>
      <c r="G23" s="42"/>
      <c r="H23" s="28"/>
      <c r="I23" s="44"/>
      <c r="J23" s="44"/>
      <c r="K23" s="44"/>
      <c r="L23" s="44"/>
      <c r="M23" s="44" t="s">
        <v>123</v>
      </c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5" customHeight="1">
      <c r="A24" s="37"/>
      <c r="B24" s="38"/>
      <c r="C24" s="38"/>
      <c r="D24" s="38"/>
      <c r="E24" s="38"/>
      <c r="F24" s="38"/>
      <c r="G24" s="39"/>
      <c r="H24" s="40"/>
      <c r="I24" s="40"/>
      <c r="J24" s="40"/>
      <c r="K24" s="40"/>
      <c r="L24" s="40"/>
      <c r="M24" s="4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5" customHeight="1">
      <c r="A25" s="37"/>
      <c r="B25" s="38"/>
      <c r="C25" s="38"/>
      <c r="D25" s="38"/>
      <c r="E25" s="38"/>
      <c r="F25" s="38"/>
      <c r="G25" s="39"/>
      <c r="H25" s="40"/>
      <c r="I25" s="40"/>
      <c r="J25" s="40"/>
      <c r="K25" s="40"/>
      <c r="L25" s="40"/>
      <c r="M25" s="41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5" customHeight="1">
      <c r="A26" s="37"/>
      <c r="B26" s="38"/>
      <c r="C26" s="38"/>
      <c r="D26" s="38"/>
      <c r="E26" s="38"/>
      <c r="F26" s="38"/>
      <c r="G26" s="39"/>
      <c r="H26" s="40"/>
      <c r="I26" s="40"/>
      <c r="J26" s="40"/>
      <c r="K26" s="40"/>
      <c r="L26" s="40"/>
      <c r="M26" s="41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5" customHeight="1">
      <c r="A27" s="37"/>
      <c r="B27" s="38"/>
      <c r="C27" s="38"/>
      <c r="D27" s="38"/>
      <c r="E27" s="38"/>
      <c r="F27" s="38"/>
      <c r="G27" s="39"/>
      <c r="H27" s="40"/>
      <c r="I27" s="40"/>
      <c r="J27" s="40"/>
      <c r="K27" s="40"/>
      <c r="L27" s="40"/>
      <c r="M27" s="41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5" customHeight="1">
      <c r="A28" s="37"/>
      <c r="B28" s="38"/>
      <c r="C28" s="38"/>
      <c r="D28" s="38"/>
      <c r="E28" s="38"/>
      <c r="F28" s="38"/>
      <c r="G28" s="37"/>
      <c r="H28" s="37"/>
      <c r="I28" s="37"/>
      <c r="J28" s="37"/>
      <c r="K28" s="37"/>
      <c r="L28" s="37"/>
      <c r="M28" s="41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5" customHeight="1">
      <c r="A29" s="37"/>
      <c r="B29" s="38"/>
      <c r="C29" s="38"/>
      <c r="D29" s="38"/>
      <c r="E29" s="38"/>
      <c r="F29" s="38"/>
      <c r="G29" s="37"/>
      <c r="H29" s="37"/>
      <c r="I29" s="37"/>
      <c r="J29" s="37"/>
      <c r="K29" s="37"/>
      <c r="L29" s="37"/>
      <c r="M29" s="41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" customHeight="1">
      <c r="A30" s="37"/>
      <c r="B30" s="37"/>
      <c r="C30" s="37"/>
      <c r="D30" s="37"/>
      <c r="E30" s="40"/>
      <c r="F30" s="37"/>
      <c r="G30" s="37"/>
      <c r="H30" s="37"/>
      <c r="I30" s="37"/>
      <c r="J30" s="37"/>
      <c r="K30" s="37"/>
      <c r="L30" s="37"/>
      <c r="M30" s="41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5" customHeight="1">
      <c r="A31" s="37"/>
      <c r="B31" s="37"/>
      <c r="C31" s="37"/>
      <c r="D31" s="37"/>
      <c r="E31" s="40"/>
      <c r="F31" s="37"/>
      <c r="G31" s="37"/>
      <c r="H31" s="37"/>
      <c r="I31" s="37"/>
      <c r="J31" s="37"/>
      <c r="K31" s="37"/>
      <c r="L31" s="37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5" customHeight="1">
      <c r="A32" s="37"/>
      <c r="B32" s="37"/>
      <c r="C32" s="37"/>
      <c r="D32" s="37"/>
      <c r="E32" s="40"/>
      <c r="F32" s="37"/>
      <c r="G32" s="37"/>
      <c r="H32" s="37"/>
      <c r="I32" s="37"/>
      <c r="J32" s="37"/>
      <c r="K32" s="37"/>
      <c r="L32" s="37"/>
      <c r="M32" s="41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5" customHeight="1">
      <c r="A33" s="37"/>
      <c r="B33" s="37"/>
      <c r="C33" s="37"/>
      <c r="D33" s="37"/>
      <c r="E33" s="40"/>
      <c r="F33" s="37"/>
      <c r="G33" s="37"/>
      <c r="H33" s="37"/>
      <c r="I33" s="37"/>
      <c r="J33" s="37"/>
      <c r="K33" s="37"/>
      <c r="L33" s="37"/>
      <c r="M33" s="41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" customHeight="1">
      <c r="A34" s="37"/>
      <c r="B34" s="37"/>
      <c r="C34" s="37"/>
      <c r="D34" s="37"/>
      <c r="E34" s="40"/>
      <c r="F34" s="37"/>
      <c r="G34" s="37"/>
      <c r="H34" s="37"/>
      <c r="I34" s="37"/>
      <c r="J34" s="37"/>
      <c r="K34" s="37"/>
      <c r="L34" s="37"/>
      <c r="M34" s="41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5" customHeight="1">
      <c r="A35" s="37"/>
      <c r="B35" s="37"/>
      <c r="C35" s="37"/>
      <c r="D35" s="37"/>
      <c r="E35" s="40"/>
      <c r="F35" s="37"/>
      <c r="G35" s="37"/>
      <c r="H35" s="37"/>
      <c r="I35" s="37"/>
      <c r="J35" s="37"/>
      <c r="K35" s="37"/>
      <c r="L35" s="37"/>
      <c r="M35" s="41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" customHeight="1">
      <c r="A36" s="37"/>
      <c r="B36" s="37"/>
      <c r="C36" s="37"/>
      <c r="D36" s="37"/>
      <c r="E36" s="40"/>
      <c r="F36" s="37"/>
      <c r="G36" s="37"/>
      <c r="H36" s="37"/>
      <c r="I36" s="37"/>
      <c r="J36" s="37"/>
      <c r="K36" s="37"/>
      <c r="L36" s="37"/>
      <c r="M36" s="41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5" customHeight="1">
      <c r="A37" s="37"/>
      <c r="B37" s="37"/>
      <c r="C37" s="37"/>
      <c r="D37" s="37"/>
      <c r="E37" s="40"/>
      <c r="F37" s="37"/>
      <c r="G37" s="37"/>
      <c r="H37" s="37"/>
      <c r="I37" s="37"/>
      <c r="J37" s="37"/>
      <c r="K37" s="37"/>
      <c r="L37" s="37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5" customHeight="1">
      <c r="A38" s="37"/>
      <c r="B38" s="37"/>
      <c r="C38" s="37"/>
      <c r="D38" s="37"/>
      <c r="E38" s="40"/>
      <c r="F38" s="37"/>
      <c r="G38" s="37"/>
      <c r="H38" s="37"/>
      <c r="I38" s="37"/>
      <c r="J38" s="37"/>
      <c r="K38" s="37"/>
      <c r="L38" s="37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5" customHeight="1">
      <c r="A39" s="37"/>
      <c r="B39" s="37"/>
      <c r="C39" s="37"/>
      <c r="D39" s="37"/>
      <c r="E39" s="40"/>
      <c r="F39" s="37"/>
      <c r="G39" s="37"/>
      <c r="H39" s="37"/>
      <c r="I39" s="37"/>
      <c r="J39" s="37"/>
      <c r="K39" s="37"/>
      <c r="L39" s="37"/>
    </row>
    <row r="40" spans="1:25" ht="15" customHeight="1">
      <c r="A40" s="37"/>
      <c r="B40" s="37"/>
      <c r="C40" s="40"/>
      <c r="D40" s="40"/>
      <c r="E40" s="40"/>
      <c r="F40" s="40"/>
      <c r="G40" s="40"/>
      <c r="H40" s="37"/>
      <c r="I40" s="37"/>
      <c r="J40" s="37"/>
      <c r="K40" s="37"/>
      <c r="L40" s="37"/>
    </row>
    <row r="41" spans="1:25" ht="15" customHeight="1">
      <c r="A41" s="37"/>
      <c r="B41" s="37"/>
      <c r="C41" s="37"/>
      <c r="D41" s="37"/>
      <c r="E41" s="40"/>
      <c r="F41" s="37"/>
      <c r="G41" s="37"/>
      <c r="H41" s="37"/>
      <c r="I41" s="37"/>
      <c r="J41" s="37"/>
      <c r="K41" s="37"/>
      <c r="L41" s="37"/>
    </row>
    <row r="42" spans="1:25" ht="15" customHeight="1">
      <c r="A42" s="37"/>
      <c r="B42" s="37"/>
      <c r="C42" s="37"/>
      <c r="D42" s="37"/>
      <c r="E42" s="40"/>
      <c r="F42" s="37"/>
      <c r="G42" s="37"/>
      <c r="H42" s="37"/>
      <c r="I42" s="37"/>
      <c r="J42" s="37"/>
      <c r="K42" s="37"/>
      <c r="L42" s="37"/>
    </row>
    <row r="43" spans="1:25" ht="15" customHeight="1">
      <c r="A43" s="37"/>
      <c r="B43" s="37"/>
      <c r="C43" s="37"/>
      <c r="D43" s="37"/>
      <c r="E43" s="40"/>
      <c r="F43" s="37"/>
      <c r="G43" s="37"/>
      <c r="H43" s="37"/>
      <c r="I43" s="37"/>
      <c r="J43" s="37"/>
      <c r="K43" s="37"/>
      <c r="L43" s="37"/>
    </row>
    <row r="44" spans="1:25" ht="15" customHeight="1">
      <c r="A44" s="37"/>
      <c r="B44" s="37"/>
      <c r="C44" s="37"/>
      <c r="D44" s="37"/>
      <c r="E44" s="40"/>
      <c r="F44" s="37"/>
      <c r="G44" s="37"/>
      <c r="H44" s="37"/>
      <c r="I44" s="37"/>
      <c r="J44" s="37"/>
      <c r="K44" s="37"/>
      <c r="L44" s="37"/>
    </row>
    <row r="45" spans="1:25" ht="15" customHeight="1">
      <c r="A45" s="37"/>
      <c r="B45" s="37"/>
      <c r="C45" s="37"/>
      <c r="D45" s="37"/>
      <c r="E45" s="40"/>
      <c r="F45" s="37"/>
      <c r="G45" s="37"/>
      <c r="H45" s="37"/>
      <c r="I45" s="37"/>
      <c r="J45" s="37"/>
      <c r="K45" s="37"/>
      <c r="L45" s="37"/>
    </row>
    <row r="46" spans="1:25" ht="15" customHeight="1">
      <c r="A46" s="41"/>
      <c r="B46" s="41"/>
      <c r="C46" s="41"/>
      <c r="D46" s="41"/>
      <c r="E46" s="28"/>
      <c r="F46" s="41"/>
      <c r="G46" s="41"/>
      <c r="H46" s="41"/>
    </row>
    <row r="47" spans="1:25" ht="15" customHeight="1">
      <c r="E47" s="8"/>
      <c r="F47" s="93"/>
    </row>
    <row r="48" spans="1:25" ht="15" customHeight="1">
      <c r="C48" s="113" t="s">
        <v>57</v>
      </c>
      <c r="D48" s="113" t="s">
        <v>58</v>
      </c>
      <c r="E48" s="113" t="s">
        <v>62</v>
      </c>
      <c r="F48" s="113" t="s">
        <v>117</v>
      </c>
      <c r="G48" s="95" t="s">
        <v>134</v>
      </c>
      <c r="H48" s="10"/>
      <c r="I48" s="94"/>
    </row>
    <row r="49" spans="1:9" ht="15" customHeight="1">
      <c r="A49" s="200" t="s">
        <v>124</v>
      </c>
      <c r="B49" s="201"/>
      <c r="C49" s="54">
        <f t="shared" ref="C49:F49" si="0">C50+C51+C52</f>
        <v>0</v>
      </c>
      <c r="D49" s="54">
        <f t="shared" si="0"/>
        <v>0</v>
      </c>
      <c r="E49" s="54">
        <f t="shared" si="0"/>
        <v>0</v>
      </c>
      <c r="F49" s="54">
        <f t="shared" si="0"/>
        <v>0</v>
      </c>
      <c r="G49" s="54">
        <f t="shared" ref="G49" si="1">G50+G51+G52</f>
        <v>0</v>
      </c>
      <c r="H49" s="94"/>
      <c r="I49" s="94"/>
    </row>
    <row r="50" spans="1:9" ht="15" customHeight="1">
      <c r="A50" s="215" t="s">
        <v>125</v>
      </c>
      <c r="B50" s="216"/>
      <c r="C50" s="54">
        <v>0</v>
      </c>
      <c r="D50" s="55">
        <v>0</v>
      </c>
      <c r="E50" s="55">
        <v>0</v>
      </c>
      <c r="F50" s="55">
        <v>0</v>
      </c>
      <c r="G50" s="55">
        <v>0</v>
      </c>
      <c r="H50" s="94" t="s">
        <v>126</v>
      </c>
      <c r="I50" s="94"/>
    </row>
    <row r="51" spans="1:9" ht="15" customHeight="1">
      <c r="A51" s="215" t="s">
        <v>127</v>
      </c>
      <c r="B51" s="216"/>
      <c r="C51" s="54">
        <v>0</v>
      </c>
      <c r="D51" s="55">
        <v>0</v>
      </c>
      <c r="E51" s="55">
        <v>0</v>
      </c>
      <c r="F51" s="55">
        <v>0</v>
      </c>
      <c r="G51" s="55">
        <v>0</v>
      </c>
      <c r="H51" s="94"/>
      <c r="I51" s="94"/>
    </row>
    <row r="52" spans="1:9" ht="15" customHeight="1">
      <c r="A52" s="215" t="s">
        <v>128</v>
      </c>
      <c r="B52" s="216"/>
      <c r="C52" s="54">
        <f>C53*F60/100</f>
        <v>0</v>
      </c>
      <c r="D52" s="54">
        <f>D53*G60/100</f>
        <v>0</v>
      </c>
      <c r="E52" s="55">
        <v>0</v>
      </c>
      <c r="F52" s="55">
        <v>0</v>
      </c>
      <c r="G52" s="55">
        <v>0</v>
      </c>
      <c r="H52" s="94"/>
      <c r="I52" s="94"/>
    </row>
    <row r="53" spans="1:9" ht="15" customHeight="1">
      <c r="A53" s="200" t="s">
        <v>129</v>
      </c>
      <c r="B53" s="201"/>
      <c r="C53" s="54">
        <f t="shared" ref="C53:F53" si="2">C54+C55+C56</f>
        <v>34</v>
      </c>
      <c r="D53" s="55">
        <f t="shared" si="2"/>
        <v>35</v>
      </c>
      <c r="E53" s="55">
        <f t="shared" si="2"/>
        <v>37</v>
      </c>
      <c r="F53" s="55">
        <f t="shared" si="2"/>
        <v>40</v>
      </c>
      <c r="G53" s="55">
        <v>47</v>
      </c>
      <c r="H53" s="94" t="s">
        <v>130</v>
      </c>
      <c r="I53" s="94"/>
    </row>
    <row r="54" spans="1:9" ht="15" customHeight="1">
      <c r="A54" s="215" t="s">
        <v>125</v>
      </c>
      <c r="B54" s="216"/>
      <c r="C54" s="54">
        <v>34</v>
      </c>
      <c r="D54" s="55">
        <v>35</v>
      </c>
      <c r="E54" s="55">
        <v>37</v>
      </c>
      <c r="F54" s="55">
        <v>40</v>
      </c>
      <c r="G54" s="55">
        <v>47</v>
      </c>
      <c r="H54" s="94" t="s">
        <v>131</v>
      </c>
      <c r="I54" s="94"/>
    </row>
    <row r="55" spans="1:9" ht="15" customHeight="1">
      <c r="A55" s="215" t="s">
        <v>127</v>
      </c>
      <c r="B55" s="216"/>
      <c r="C55" s="54">
        <v>0</v>
      </c>
      <c r="D55" s="55">
        <v>0</v>
      </c>
      <c r="E55" s="55">
        <v>0</v>
      </c>
      <c r="F55" s="55">
        <v>0</v>
      </c>
      <c r="G55" s="55">
        <v>0</v>
      </c>
      <c r="H55" s="94" t="s">
        <v>132</v>
      </c>
      <c r="I55" s="94"/>
    </row>
    <row r="56" spans="1:9" ht="15" customHeight="1" thickBot="1">
      <c r="A56" s="215" t="s">
        <v>128</v>
      </c>
      <c r="B56" s="216"/>
      <c r="C56" s="65">
        <v>0</v>
      </c>
      <c r="D56" s="67">
        <v>0</v>
      </c>
      <c r="E56" s="109">
        <v>0</v>
      </c>
      <c r="F56" s="109">
        <v>0</v>
      </c>
      <c r="G56" s="109">
        <v>0</v>
      </c>
      <c r="H56" s="10" t="s">
        <v>133</v>
      </c>
      <c r="I56" s="94"/>
    </row>
    <row r="57" spans="1:9" ht="15" customHeight="1" thickBot="1">
      <c r="A57" s="204" t="s">
        <v>121</v>
      </c>
      <c r="B57" s="205"/>
      <c r="C57" s="63">
        <f t="shared" ref="C57:F57" si="3">C49/C53*100</f>
        <v>0</v>
      </c>
      <c r="D57" s="62">
        <f t="shared" si="3"/>
        <v>0</v>
      </c>
      <c r="E57" s="62">
        <f t="shared" si="3"/>
        <v>0</v>
      </c>
      <c r="F57" s="64">
        <f t="shared" si="3"/>
        <v>0</v>
      </c>
      <c r="G57" s="64">
        <f t="shared" ref="G57" si="4">G49/G53*100</f>
        <v>0</v>
      </c>
      <c r="H57" s="96"/>
      <c r="I57" s="94"/>
    </row>
    <row r="58" spans="1:9" ht="15" customHeight="1">
      <c r="A58" s="126" t="s">
        <v>104</v>
      </c>
      <c r="B58" s="126"/>
      <c r="C58" s="60">
        <v>0</v>
      </c>
      <c r="D58" s="59">
        <v>0.16</v>
      </c>
      <c r="E58" s="59">
        <v>0.2</v>
      </c>
      <c r="F58" s="59">
        <v>0.19</v>
      </c>
      <c r="G58" s="59">
        <v>7.0000000000000007E-2</v>
      </c>
    </row>
    <row r="59" spans="1:9" ht="15" customHeight="1">
      <c r="C59" s="51"/>
      <c r="D59" s="51"/>
      <c r="E59" s="51"/>
      <c r="F59" s="51"/>
      <c r="G59" s="52"/>
      <c r="H59" s="51"/>
      <c r="I59" s="51"/>
    </row>
    <row r="60" spans="1:9" ht="15" customHeight="1">
      <c r="C60" s="94"/>
      <c r="D60" s="94"/>
      <c r="E60" s="94"/>
      <c r="F60" s="94"/>
      <c r="G60" s="94"/>
      <c r="H60" s="94"/>
      <c r="I60" s="94"/>
    </row>
    <row r="61" spans="1:9" ht="15" customHeight="1">
      <c r="E61" s="8"/>
      <c r="G61" s="93"/>
    </row>
  </sheetData>
  <mergeCells count="13">
    <mergeCell ref="A51:B51"/>
    <mergeCell ref="R1:R2"/>
    <mergeCell ref="S1:T2"/>
    <mergeCell ref="U1:Y2"/>
    <mergeCell ref="A49:B49"/>
    <mergeCell ref="A50:B50"/>
    <mergeCell ref="A58:B58"/>
    <mergeCell ref="A52:B52"/>
    <mergeCell ref="A53:B53"/>
    <mergeCell ref="A54:B54"/>
    <mergeCell ref="A55:B55"/>
    <mergeCell ref="A56:B56"/>
    <mergeCell ref="A57:B57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7"/>
  <sheetViews>
    <sheetView tabSelected="1" zoomScale="80" zoomScaleNormal="80" zoomScaleSheetLayoutView="100" workbookViewId="0">
      <selection activeCell="Y1" sqref="Y1"/>
    </sheetView>
  </sheetViews>
  <sheetFormatPr defaultRowHeight="13.5"/>
  <cols>
    <col min="1" max="20" width="9" style="27" customWidth="1"/>
    <col min="21" max="16384" width="9" style="27"/>
  </cols>
  <sheetData>
    <row r="1" spans="1:32" ht="13.5" customHeight="1">
      <c r="C1" s="221" t="s">
        <v>102</v>
      </c>
      <c r="D1" s="221"/>
      <c r="E1" s="221"/>
      <c r="G1" s="79"/>
      <c r="H1" s="219" t="s">
        <v>103</v>
      </c>
      <c r="I1" s="219"/>
      <c r="J1" s="217" t="s">
        <v>108</v>
      </c>
      <c r="K1" s="217"/>
    </row>
    <row r="2" spans="1:32" ht="13.5" customHeight="1" thickBot="1">
      <c r="C2" s="221"/>
      <c r="D2" s="221"/>
      <c r="E2" s="221"/>
      <c r="G2" s="79"/>
      <c r="H2" s="220"/>
      <c r="I2" s="220"/>
      <c r="J2" s="218"/>
      <c r="K2" s="218"/>
    </row>
    <row r="3" spans="1:32" ht="7.5" customHeight="1" thickTop="1">
      <c r="A3" s="76"/>
      <c r="B3" s="76"/>
      <c r="C3" s="77"/>
      <c r="D3" s="76"/>
      <c r="E3" s="76"/>
      <c r="F3" s="76"/>
    </row>
    <row r="4" spans="1:32">
      <c r="A4" s="97"/>
      <c r="B4" s="97"/>
      <c r="C4" s="98"/>
      <c r="D4" s="97"/>
      <c r="E4" s="97"/>
      <c r="F4" s="97"/>
      <c r="G4" s="99"/>
      <c r="H4" s="99"/>
      <c r="I4" s="100"/>
      <c r="J4" s="100"/>
      <c r="K4" s="100"/>
      <c r="L4" s="100"/>
      <c r="M4" s="100"/>
      <c r="N4" s="100"/>
      <c r="O4" s="100"/>
      <c r="P4" s="100"/>
      <c r="Q4" s="102"/>
      <c r="R4" s="102"/>
      <c r="S4" s="102"/>
      <c r="T4" s="102"/>
      <c r="U4" s="102"/>
      <c r="V4" s="102"/>
      <c r="W4" s="102"/>
      <c r="X4" s="102"/>
      <c r="Y4" s="108"/>
      <c r="Z4" s="108"/>
      <c r="AA4" s="108"/>
      <c r="AB4" s="108"/>
      <c r="AC4" s="108"/>
      <c r="AD4" s="108"/>
      <c r="AE4" s="108"/>
      <c r="AF4" s="108"/>
    </row>
    <row r="5" spans="1:32">
      <c r="A5" s="99"/>
      <c r="B5" s="99"/>
      <c r="C5" s="99"/>
      <c r="D5" s="99"/>
      <c r="E5" s="99"/>
      <c r="F5" s="99"/>
      <c r="G5" s="99"/>
      <c r="H5" s="99"/>
      <c r="I5" s="100"/>
      <c r="J5" s="100"/>
      <c r="K5" s="100"/>
      <c r="L5" s="100"/>
      <c r="M5" s="100"/>
      <c r="N5" s="100"/>
      <c r="O5" s="100"/>
      <c r="P5" s="100"/>
      <c r="Q5" s="102"/>
      <c r="R5" s="102"/>
      <c r="S5" s="102"/>
      <c r="T5" s="102"/>
      <c r="U5" s="102"/>
      <c r="V5" s="102"/>
      <c r="W5" s="102"/>
      <c r="X5" s="102"/>
      <c r="Y5" s="108"/>
      <c r="Z5" s="108"/>
      <c r="AA5" s="108"/>
      <c r="AB5" s="108"/>
      <c r="AC5" s="108"/>
      <c r="AD5" s="108"/>
      <c r="AE5" s="108"/>
      <c r="AF5" s="108"/>
    </row>
    <row r="6" spans="1:32">
      <c r="A6" s="99"/>
      <c r="B6" s="99"/>
      <c r="C6" s="99"/>
      <c r="D6" s="99"/>
      <c r="E6" s="99"/>
      <c r="F6" s="99"/>
      <c r="G6" s="99"/>
      <c r="H6" s="99"/>
      <c r="I6" s="100"/>
      <c r="J6" s="100"/>
      <c r="K6" s="100"/>
      <c r="L6" s="100"/>
      <c r="M6" s="100"/>
      <c r="N6" s="100"/>
      <c r="O6" s="100"/>
      <c r="P6" s="100"/>
      <c r="Q6" s="102"/>
      <c r="R6" s="102"/>
      <c r="S6" s="102"/>
      <c r="T6" s="102"/>
      <c r="U6" s="102"/>
      <c r="V6" s="102"/>
      <c r="W6" s="102"/>
      <c r="X6" s="102"/>
      <c r="Y6" s="108"/>
      <c r="Z6" s="108"/>
      <c r="AA6" s="108"/>
      <c r="AB6" s="108"/>
      <c r="AC6" s="108"/>
      <c r="AD6" s="108"/>
      <c r="AE6" s="108"/>
      <c r="AF6" s="108"/>
    </row>
    <row r="7" spans="1:32">
      <c r="A7" s="99"/>
      <c r="B7" s="99"/>
      <c r="C7" s="99"/>
      <c r="D7" s="99"/>
      <c r="E7" s="99"/>
      <c r="F7" s="99"/>
      <c r="G7" s="99"/>
      <c r="H7" s="99"/>
      <c r="I7" s="100"/>
      <c r="J7" s="100"/>
      <c r="K7" s="100"/>
      <c r="L7" s="100"/>
      <c r="M7" s="100"/>
      <c r="N7" s="100"/>
      <c r="O7" s="100"/>
      <c r="P7" s="100"/>
      <c r="Q7" s="102"/>
      <c r="R7" s="102"/>
      <c r="S7" s="102"/>
      <c r="T7" s="102"/>
      <c r="U7" s="102"/>
      <c r="V7" s="102"/>
      <c r="W7" s="102"/>
      <c r="X7" s="102"/>
      <c r="Y7" s="108"/>
      <c r="Z7" s="108"/>
      <c r="AA7" s="108"/>
      <c r="AB7" s="108"/>
      <c r="AC7" s="108"/>
      <c r="AD7" s="108"/>
      <c r="AE7" s="108"/>
      <c r="AF7" s="108"/>
    </row>
    <row r="8" spans="1:32">
      <c r="A8" s="99"/>
      <c r="B8" s="99"/>
      <c r="C8" s="99"/>
      <c r="D8" s="99"/>
      <c r="E8" s="99"/>
      <c r="F8" s="99"/>
      <c r="G8" s="99"/>
      <c r="H8" s="99"/>
      <c r="I8" s="100"/>
      <c r="J8" s="100"/>
      <c r="K8" s="100"/>
      <c r="L8" s="100"/>
      <c r="M8" s="100"/>
      <c r="N8" s="100"/>
      <c r="O8" s="100"/>
      <c r="P8" s="100"/>
      <c r="Q8" s="102"/>
      <c r="R8" s="102"/>
      <c r="S8" s="102"/>
      <c r="T8" s="102"/>
      <c r="U8" s="102"/>
      <c r="V8" s="102"/>
      <c r="W8" s="102"/>
      <c r="X8" s="102"/>
      <c r="Y8" s="108"/>
      <c r="Z8" s="108"/>
      <c r="AA8" s="108"/>
      <c r="AB8" s="108"/>
      <c r="AC8" s="108"/>
      <c r="AD8" s="108"/>
      <c r="AE8" s="108"/>
      <c r="AF8" s="108"/>
    </row>
    <row r="9" spans="1:32">
      <c r="A9" s="99"/>
      <c r="B9" s="99"/>
      <c r="C9" s="99"/>
      <c r="D9" s="99"/>
      <c r="E9" s="99"/>
      <c r="F9" s="99"/>
      <c r="G9" s="99"/>
      <c r="H9" s="99"/>
      <c r="I9" s="100"/>
      <c r="J9" s="100"/>
      <c r="K9" s="100"/>
      <c r="L9" s="100"/>
      <c r="M9" s="100"/>
      <c r="N9" s="100"/>
      <c r="O9" s="100"/>
      <c r="P9" s="100"/>
      <c r="Q9" s="102"/>
      <c r="R9" s="102"/>
      <c r="S9" s="102"/>
      <c r="T9" s="102"/>
      <c r="U9" s="102"/>
      <c r="V9" s="102"/>
      <c r="W9" s="102"/>
      <c r="X9" s="102"/>
      <c r="Y9" s="108"/>
      <c r="Z9" s="108"/>
      <c r="AA9" s="108"/>
      <c r="AB9" s="108"/>
      <c r="AC9" s="108"/>
      <c r="AD9" s="108"/>
      <c r="AE9" s="108"/>
      <c r="AF9" s="108"/>
    </row>
    <row r="10" spans="1:32">
      <c r="A10" s="99"/>
      <c r="B10" s="99"/>
      <c r="C10" s="99"/>
      <c r="D10" s="99"/>
      <c r="E10" s="99"/>
      <c r="F10" s="99"/>
      <c r="G10" s="99"/>
      <c r="H10" s="99"/>
      <c r="I10" s="100"/>
      <c r="J10" s="100"/>
      <c r="K10" s="100"/>
      <c r="L10" s="100"/>
      <c r="M10" s="100"/>
      <c r="N10" s="100"/>
      <c r="O10" s="100"/>
      <c r="P10" s="100"/>
      <c r="Q10" s="102"/>
      <c r="R10" s="102"/>
      <c r="S10" s="102"/>
      <c r="T10" s="102"/>
      <c r="U10" s="102"/>
      <c r="V10" s="102"/>
      <c r="W10" s="102"/>
      <c r="X10" s="102"/>
      <c r="Y10" s="108"/>
      <c r="Z10" s="108"/>
      <c r="AA10" s="108"/>
      <c r="AB10" s="108"/>
      <c r="AC10" s="108"/>
      <c r="AD10" s="108"/>
      <c r="AE10" s="108"/>
      <c r="AF10" s="108"/>
    </row>
    <row r="11" spans="1:32">
      <c r="A11" s="99"/>
      <c r="B11" s="99"/>
      <c r="C11" s="99"/>
      <c r="D11" s="99"/>
      <c r="E11" s="99"/>
      <c r="F11" s="99"/>
      <c r="G11" s="99"/>
      <c r="H11" s="99"/>
      <c r="I11" s="100"/>
      <c r="J11" s="100"/>
      <c r="K11" s="100"/>
      <c r="L11" s="100"/>
      <c r="M11" s="100"/>
      <c r="N11" s="100"/>
      <c r="O11" s="100"/>
      <c r="P11" s="100"/>
      <c r="Q11" s="102"/>
      <c r="R11" s="102"/>
      <c r="S11" s="102"/>
      <c r="T11" s="102"/>
      <c r="U11" s="102"/>
      <c r="V11" s="102"/>
      <c r="W11" s="102"/>
      <c r="X11" s="102"/>
      <c r="Y11" s="108"/>
      <c r="Z11" s="108"/>
      <c r="AA11" s="108"/>
      <c r="AB11" s="108"/>
      <c r="AC11" s="108"/>
      <c r="AD11" s="108"/>
      <c r="AE11" s="108"/>
      <c r="AF11" s="108"/>
    </row>
    <row r="12" spans="1:32">
      <c r="A12" s="99"/>
      <c r="B12" s="99"/>
      <c r="C12" s="99"/>
      <c r="D12" s="99"/>
      <c r="E12" s="99"/>
      <c r="F12" s="99"/>
      <c r="G12" s="99"/>
      <c r="H12" s="99"/>
      <c r="I12" s="100"/>
      <c r="J12" s="100"/>
      <c r="K12" s="100"/>
      <c r="L12" s="100"/>
      <c r="M12" s="100"/>
      <c r="N12" s="100"/>
      <c r="O12" s="100"/>
      <c r="P12" s="100"/>
      <c r="Q12" s="102"/>
      <c r="R12" s="102"/>
      <c r="S12" s="102"/>
      <c r="T12" s="102"/>
      <c r="U12" s="102"/>
      <c r="V12" s="102"/>
      <c r="W12" s="102"/>
      <c r="X12" s="102"/>
      <c r="Y12" s="108"/>
      <c r="Z12" s="108"/>
      <c r="AA12" s="108"/>
      <c r="AB12" s="108"/>
      <c r="AC12" s="108"/>
      <c r="AD12" s="108"/>
      <c r="AE12" s="108"/>
      <c r="AF12" s="108"/>
    </row>
    <row r="13" spans="1:32">
      <c r="A13" s="99"/>
      <c r="B13" s="99"/>
      <c r="C13" s="99"/>
      <c r="D13" s="99"/>
      <c r="E13" s="99"/>
      <c r="F13" s="99"/>
      <c r="G13" s="99"/>
      <c r="H13" s="99"/>
      <c r="I13" s="100"/>
      <c r="J13" s="100"/>
      <c r="K13" s="100"/>
      <c r="L13" s="100"/>
      <c r="M13" s="100"/>
      <c r="N13" s="100"/>
      <c r="O13" s="100"/>
      <c r="P13" s="100"/>
      <c r="Q13" s="102"/>
      <c r="R13" s="102"/>
      <c r="S13" s="102"/>
      <c r="T13" s="102"/>
      <c r="U13" s="102"/>
      <c r="V13" s="102"/>
      <c r="W13" s="102"/>
      <c r="X13" s="102"/>
      <c r="Y13" s="108"/>
      <c r="Z13" s="108"/>
      <c r="AA13" s="108"/>
      <c r="AB13" s="108"/>
      <c r="AC13" s="108"/>
      <c r="AD13" s="108"/>
      <c r="AE13" s="108"/>
      <c r="AF13" s="108"/>
    </row>
    <row r="14" spans="1:32">
      <c r="A14" s="99"/>
      <c r="B14" s="99"/>
      <c r="C14" s="99"/>
      <c r="D14" s="99"/>
      <c r="E14" s="99"/>
      <c r="F14" s="99"/>
      <c r="G14" s="99"/>
      <c r="H14" s="99"/>
      <c r="I14" s="100"/>
      <c r="J14" s="100"/>
      <c r="K14" s="100"/>
      <c r="L14" s="100"/>
      <c r="M14" s="100"/>
      <c r="N14" s="100"/>
      <c r="O14" s="100"/>
      <c r="P14" s="100"/>
      <c r="Q14" s="102"/>
      <c r="R14" s="102"/>
      <c r="S14" s="102"/>
      <c r="T14" s="102"/>
      <c r="U14" s="102"/>
      <c r="V14" s="102"/>
      <c r="W14" s="102"/>
      <c r="X14" s="102"/>
      <c r="Y14" s="108"/>
      <c r="Z14" s="108"/>
      <c r="AA14" s="108"/>
      <c r="AB14" s="108"/>
      <c r="AC14" s="108"/>
      <c r="AD14" s="108"/>
      <c r="AE14" s="108"/>
      <c r="AF14" s="108"/>
    </row>
    <row r="15" spans="1:32">
      <c r="A15" s="99"/>
      <c r="B15" s="99"/>
      <c r="C15" s="99"/>
      <c r="D15" s="99"/>
      <c r="E15" s="99"/>
      <c r="F15" s="99"/>
      <c r="G15" s="99"/>
      <c r="H15" s="99"/>
      <c r="I15" s="100"/>
      <c r="J15" s="100"/>
      <c r="K15" s="100"/>
      <c r="L15" s="100"/>
      <c r="M15" s="100"/>
      <c r="N15" s="100"/>
      <c r="O15" s="100"/>
      <c r="P15" s="100"/>
      <c r="Q15" s="102"/>
      <c r="R15" s="102"/>
      <c r="S15" s="102"/>
      <c r="T15" s="102"/>
      <c r="U15" s="102"/>
      <c r="V15" s="102"/>
      <c r="W15" s="102"/>
      <c r="X15" s="102"/>
      <c r="Y15" s="108"/>
      <c r="Z15" s="108"/>
      <c r="AA15" s="108"/>
      <c r="AB15" s="108"/>
      <c r="AC15" s="108"/>
      <c r="AD15" s="108"/>
      <c r="AE15" s="108"/>
      <c r="AF15" s="108"/>
    </row>
    <row r="16" spans="1:32">
      <c r="A16" s="99"/>
      <c r="B16" s="99"/>
      <c r="C16" s="99"/>
      <c r="D16" s="99"/>
      <c r="E16" s="99"/>
      <c r="F16" s="99"/>
      <c r="G16" s="99"/>
      <c r="H16" s="99"/>
      <c r="I16" s="100"/>
      <c r="J16" s="100"/>
      <c r="K16" s="100"/>
      <c r="L16" s="100"/>
      <c r="M16" s="100"/>
      <c r="N16" s="100"/>
      <c r="O16" s="100"/>
      <c r="P16" s="100"/>
      <c r="Q16" s="102"/>
      <c r="R16" s="102"/>
      <c r="S16" s="102"/>
      <c r="T16" s="102"/>
      <c r="U16" s="102"/>
      <c r="V16" s="102"/>
      <c r="W16" s="102"/>
      <c r="X16" s="102"/>
      <c r="Y16" s="108"/>
      <c r="Z16" s="108"/>
      <c r="AA16" s="108"/>
      <c r="AB16" s="108"/>
      <c r="AC16" s="108"/>
      <c r="AD16" s="108"/>
      <c r="AE16" s="108"/>
      <c r="AF16" s="108"/>
    </row>
    <row r="17" spans="1:32">
      <c r="A17" s="99"/>
      <c r="B17" s="99"/>
      <c r="C17" s="99"/>
      <c r="D17" s="99"/>
      <c r="E17" s="99"/>
      <c r="F17" s="99"/>
      <c r="G17" s="99"/>
      <c r="H17" s="99"/>
      <c r="I17" s="100"/>
      <c r="J17" s="100"/>
      <c r="K17" s="100"/>
      <c r="L17" s="100"/>
      <c r="M17" s="100"/>
      <c r="N17" s="100"/>
      <c r="O17" s="100"/>
      <c r="P17" s="100"/>
      <c r="Q17" s="102"/>
      <c r="R17" s="102"/>
      <c r="S17" s="102"/>
      <c r="T17" s="102"/>
      <c r="U17" s="102"/>
      <c r="V17" s="102"/>
      <c r="W17" s="102"/>
      <c r="X17" s="102"/>
      <c r="Y17" s="108"/>
      <c r="Z17" s="108"/>
      <c r="AA17" s="108"/>
      <c r="AB17" s="108"/>
      <c r="AC17" s="108"/>
      <c r="AD17" s="108"/>
      <c r="AE17" s="108"/>
      <c r="AF17" s="108"/>
    </row>
    <row r="18" spans="1:32">
      <c r="A18" s="99"/>
      <c r="B18" s="99"/>
      <c r="C18" s="99"/>
      <c r="D18" s="99"/>
      <c r="E18" s="99"/>
      <c r="F18" s="99"/>
      <c r="G18" s="99"/>
      <c r="H18" s="99"/>
      <c r="I18" s="100"/>
      <c r="J18" s="100"/>
      <c r="K18" s="100"/>
      <c r="L18" s="100"/>
      <c r="M18" s="100"/>
      <c r="N18" s="100"/>
      <c r="O18" s="100"/>
      <c r="P18" s="100"/>
      <c r="Q18" s="102"/>
      <c r="R18" s="102"/>
      <c r="S18" s="102"/>
      <c r="T18" s="102"/>
      <c r="U18" s="102"/>
      <c r="V18" s="102"/>
      <c r="W18" s="102"/>
      <c r="X18" s="102"/>
      <c r="Y18" s="108"/>
      <c r="Z18" s="108"/>
      <c r="AA18" s="108"/>
      <c r="AB18" s="108"/>
      <c r="AC18" s="108"/>
      <c r="AD18" s="108"/>
      <c r="AE18" s="108"/>
      <c r="AF18" s="108"/>
    </row>
    <row r="19" spans="1:32">
      <c r="A19" s="99"/>
      <c r="B19" s="99"/>
      <c r="C19" s="99"/>
      <c r="D19" s="99"/>
      <c r="E19" s="99"/>
      <c r="F19" s="99"/>
      <c r="G19" s="99"/>
      <c r="H19" s="99"/>
      <c r="I19" s="100"/>
      <c r="J19" s="100"/>
      <c r="K19" s="100"/>
      <c r="L19" s="100"/>
      <c r="M19" s="100"/>
      <c r="N19" s="100"/>
      <c r="O19" s="100"/>
      <c r="P19" s="100"/>
      <c r="Q19" s="102"/>
      <c r="R19" s="102"/>
      <c r="S19" s="102"/>
      <c r="T19" s="102"/>
      <c r="U19" s="102"/>
      <c r="V19" s="102"/>
      <c r="W19" s="102"/>
      <c r="X19" s="102"/>
      <c r="Y19" s="108"/>
      <c r="Z19" s="108"/>
      <c r="AA19" s="108"/>
      <c r="AB19" s="108"/>
      <c r="AC19" s="108"/>
      <c r="AD19" s="108"/>
      <c r="AE19" s="108"/>
      <c r="AF19" s="108"/>
    </row>
    <row r="20" spans="1:32">
      <c r="A20" s="99"/>
      <c r="B20" s="99"/>
      <c r="C20" s="99"/>
      <c r="D20" s="99"/>
      <c r="E20" s="99"/>
      <c r="F20" s="99"/>
      <c r="G20" s="99"/>
      <c r="H20" s="99"/>
      <c r="I20" s="100"/>
      <c r="J20" s="100"/>
      <c r="K20" s="100"/>
      <c r="L20" s="100"/>
      <c r="M20" s="100"/>
      <c r="N20" s="100"/>
      <c r="O20" s="100"/>
      <c r="P20" s="100"/>
      <c r="Q20" s="102"/>
      <c r="R20" s="102"/>
      <c r="S20" s="102"/>
      <c r="T20" s="102"/>
      <c r="U20" s="102"/>
      <c r="V20" s="102"/>
      <c r="W20" s="102"/>
      <c r="X20" s="102"/>
      <c r="Y20" s="108"/>
      <c r="Z20" s="108"/>
      <c r="AA20" s="108"/>
      <c r="AB20" s="108"/>
      <c r="AC20" s="108"/>
      <c r="AD20" s="108"/>
      <c r="AE20" s="108"/>
      <c r="AF20" s="108"/>
    </row>
    <row r="21" spans="1:32">
      <c r="A21" s="99"/>
      <c r="B21" s="99"/>
      <c r="C21" s="99"/>
      <c r="D21" s="99"/>
      <c r="E21" s="99"/>
      <c r="F21" s="99"/>
      <c r="G21" s="99"/>
      <c r="H21" s="99"/>
      <c r="I21" s="100"/>
      <c r="J21" s="100"/>
      <c r="K21" s="100"/>
      <c r="L21" s="100"/>
      <c r="M21" s="100"/>
      <c r="N21" s="100"/>
      <c r="O21" s="100"/>
      <c r="P21" s="100"/>
      <c r="Q21" s="102"/>
      <c r="R21" s="102"/>
      <c r="S21" s="102"/>
      <c r="T21" s="102"/>
      <c r="U21" s="102"/>
      <c r="V21" s="102"/>
      <c r="W21" s="102"/>
      <c r="X21" s="102"/>
      <c r="Y21" s="108"/>
      <c r="Z21" s="108"/>
      <c r="AA21" s="108"/>
      <c r="AB21" s="108"/>
      <c r="AC21" s="108"/>
      <c r="AD21" s="108"/>
      <c r="AE21" s="108"/>
      <c r="AF21" s="108"/>
    </row>
    <row r="22" spans="1:32">
      <c r="A22" s="99"/>
      <c r="B22" s="99"/>
      <c r="C22" s="99"/>
      <c r="D22" s="99"/>
      <c r="E22" s="99"/>
      <c r="F22" s="99"/>
      <c r="G22" s="99"/>
      <c r="H22" s="99"/>
      <c r="I22" s="100"/>
      <c r="J22" s="100"/>
      <c r="K22" s="100"/>
      <c r="L22" s="100"/>
      <c r="M22" s="100"/>
      <c r="N22" s="100"/>
      <c r="O22" s="100"/>
      <c r="P22" s="100"/>
      <c r="Q22" s="102"/>
      <c r="R22" s="102"/>
      <c r="S22" s="102"/>
      <c r="T22" s="102"/>
      <c r="U22" s="102"/>
      <c r="V22" s="102"/>
      <c r="W22" s="102"/>
      <c r="X22" s="102"/>
      <c r="Y22" s="108"/>
      <c r="Z22" s="108"/>
      <c r="AA22" s="108"/>
      <c r="AB22" s="108"/>
      <c r="AC22" s="108"/>
      <c r="AD22" s="108"/>
      <c r="AE22" s="108"/>
      <c r="AF22" s="108"/>
    </row>
    <row r="23" spans="1:32">
      <c r="A23" s="99"/>
      <c r="B23" s="99"/>
      <c r="C23" s="99"/>
      <c r="D23" s="99"/>
      <c r="E23" s="99"/>
      <c r="F23" s="99"/>
      <c r="G23" s="99"/>
      <c r="H23" s="99"/>
      <c r="I23" s="100"/>
      <c r="J23" s="100"/>
      <c r="K23" s="100"/>
      <c r="L23" s="100"/>
      <c r="M23" s="100"/>
      <c r="N23" s="100"/>
      <c r="O23" s="100"/>
      <c r="P23" s="100"/>
      <c r="Q23" s="102"/>
      <c r="R23" s="102"/>
      <c r="S23" s="102"/>
      <c r="T23" s="102"/>
      <c r="U23" s="102"/>
      <c r="V23" s="102"/>
      <c r="W23" s="102"/>
      <c r="X23" s="102"/>
      <c r="Y23" s="108"/>
      <c r="Z23" s="108"/>
      <c r="AA23" s="108"/>
      <c r="AB23" s="108"/>
      <c r="AC23" s="108"/>
      <c r="AD23" s="108"/>
      <c r="AE23" s="108"/>
      <c r="AF23" s="108"/>
    </row>
    <row r="24" spans="1:32">
      <c r="A24" s="99"/>
      <c r="B24" s="99"/>
      <c r="C24" s="99"/>
      <c r="D24" s="99"/>
      <c r="E24" s="99"/>
      <c r="F24" s="99"/>
      <c r="G24" s="99"/>
      <c r="H24" s="99"/>
      <c r="I24" s="100"/>
      <c r="J24" s="100"/>
      <c r="K24" s="100"/>
      <c r="L24" s="100"/>
      <c r="M24" s="100"/>
      <c r="N24" s="100"/>
      <c r="O24" s="100"/>
      <c r="P24" s="100"/>
      <c r="Q24" s="102"/>
      <c r="R24" s="102"/>
      <c r="S24" s="102"/>
      <c r="T24" s="102"/>
      <c r="U24" s="102"/>
      <c r="V24" s="102"/>
      <c r="W24" s="102"/>
      <c r="X24" s="102"/>
      <c r="Y24" s="108"/>
      <c r="Z24" s="108"/>
      <c r="AA24" s="108"/>
      <c r="AB24" s="108"/>
      <c r="AC24" s="108"/>
      <c r="AD24" s="108"/>
      <c r="AE24" s="108"/>
      <c r="AF24" s="108"/>
    </row>
    <row r="25" spans="1:32">
      <c r="A25" s="99"/>
      <c r="B25" s="99"/>
      <c r="C25" s="99"/>
      <c r="D25" s="99"/>
      <c r="E25" s="99"/>
      <c r="F25" s="99"/>
      <c r="G25" s="99"/>
      <c r="H25" s="99"/>
      <c r="I25" s="100"/>
      <c r="J25" s="100"/>
      <c r="K25" s="100"/>
      <c r="L25" s="100"/>
      <c r="M25" s="100"/>
      <c r="N25" s="100"/>
      <c r="O25" s="100"/>
      <c r="P25" s="101"/>
      <c r="Q25" s="103"/>
      <c r="R25" s="103"/>
      <c r="S25" s="103"/>
      <c r="T25" s="103"/>
      <c r="U25" s="102"/>
      <c r="V25" s="102"/>
      <c r="W25" s="102"/>
      <c r="X25" s="102"/>
      <c r="Y25" s="108"/>
      <c r="Z25" s="108"/>
      <c r="AA25" s="108"/>
      <c r="AB25" s="108"/>
      <c r="AC25" s="108"/>
      <c r="AD25" s="108"/>
      <c r="AE25" s="108"/>
      <c r="AF25" s="108"/>
    </row>
    <row r="26" spans="1:32">
      <c r="E26" s="104"/>
      <c r="F26" s="104"/>
      <c r="G26" s="104"/>
      <c r="H26" s="104"/>
      <c r="I26" s="104"/>
      <c r="J26" s="104"/>
      <c r="K26" s="104"/>
      <c r="L26" s="105"/>
      <c r="M26" s="107"/>
      <c r="N26" s="107"/>
      <c r="O26" s="107"/>
      <c r="P26" s="107"/>
      <c r="Q26" s="106"/>
      <c r="R26" s="106"/>
      <c r="S26" s="106"/>
      <c r="T26" s="106"/>
      <c r="U26" s="110"/>
      <c r="V26" s="110"/>
      <c r="W26" s="110"/>
      <c r="X26" s="110"/>
      <c r="Y26" s="110"/>
      <c r="Z26" s="110"/>
      <c r="AA26" s="110"/>
      <c r="AB26" s="110"/>
    </row>
    <row r="27" spans="1:32">
      <c r="E27" s="104"/>
      <c r="F27" s="104"/>
      <c r="G27" s="104"/>
      <c r="H27" s="104"/>
      <c r="I27" s="104"/>
      <c r="J27" s="104"/>
      <c r="K27" s="104"/>
      <c r="L27" s="105"/>
      <c r="M27" s="107"/>
      <c r="N27" s="107"/>
      <c r="O27" s="107"/>
      <c r="P27" s="107"/>
      <c r="Q27" s="106"/>
      <c r="R27" s="106"/>
      <c r="S27" s="106"/>
      <c r="T27" s="106"/>
      <c r="U27" s="110"/>
      <c r="V27" s="110"/>
      <c r="W27" s="110"/>
      <c r="X27" s="110"/>
      <c r="Y27" s="110"/>
      <c r="Z27" s="110"/>
      <c r="AA27" s="110"/>
      <c r="AB27" s="110"/>
    </row>
    <row r="28" spans="1:32">
      <c r="E28" s="104"/>
      <c r="F28" s="104"/>
      <c r="G28" s="104"/>
      <c r="H28" s="104"/>
      <c r="I28" s="104"/>
      <c r="J28" s="104"/>
      <c r="K28" s="104"/>
      <c r="L28" s="105"/>
      <c r="M28" s="107"/>
      <c r="N28" s="107"/>
      <c r="O28" s="107"/>
      <c r="P28" s="107"/>
      <c r="Q28" s="106"/>
      <c r="R28" s="106"/>
      <c r="S28" s="106"/>
      <c r="T28" s="106"/>
      <c r="U28" s="110"/>
      <c r="V28" s="110"/>
      <c r="W28" s="110"/>
      <c r="X28" s="110"/>
      <c r="Y28" s="110"/>
      <c r="Z28" s="110"/>
      <c r="AA28" s="110"/>
      <c r="AB28" s="110"/>
    </row>
    <row r="29" spans="1:32">
      <c r="E29" s="104"/>
      <c r="F29" s="104"/>
      <c r="G29" s="104"/>
      <c r="H29" s="104"/>
      <c r="I29" s="104"/>
      <c r="J29" s="104"/>
      <c r="K29" s="104"/>
      <c r="L29" s="105"/>
      <c r="M29" s="107"/>
      <c r="N29" s="107"/>
      <c r="O29" s="107"/>
      <c r="P29" s="107"/>
      <c r="Q29" s="106"/>
      <c r="R29" s="106"/>
      <c r="S29" s="106"/>
      <c r="T29" s="106"/>
      <c r="U29" s="110"/>
      <c r="V29" s="110"/>
      <c r="W29" s="110"/>
      <c r="X29" s="110"/>
      <c r="Y29" s="110"/>
      <c r="Z29" s="110"/>
      <c r="AA29" s="110"/>
      <c r="AB29" s="110"/>
    </row>
    <row r="30" spans="1:32">
      <c r="E30" s="104"/>
      <c r="F30" s="104"/>
      <c r="G30" s="104"/>
      <c r="H30" s="104"/>
      <c r="I30" s="104"/>
      <c r="J30" s="104"/>
      <c r="K30" s="104"/>
      <c r="L30" s="105"/>
      <c r="M30" s="107"/>
      <c r="N30" s="107"/>
      <c r="O30" s="107"/>
      <c r="P30" s="107"/>
      <c r="Q30" s="106"/>
      <c r="R30" s="106"/>
      <c r="S30" s="106"/>
      <c r="T30" s="106"/>
      <c r="U30" s="110"/>
      <c r="V30" s="110"/>
      <c r="W30" s="110"/>
      <c r="X30" s="110"/>
      <c r="Y30" s="110"/>
      <c r="Z30" s="110"/>
      <c r="AA30" s="110"/>
      <c r="AB30" s="110"/>
    </row>
    <row r="31" spans="1:32">
      <c r="E31" s="104"/>
      <c r="F31" s="104"/>
      <c r="G31" s="104"/>
      <c r="H31" s="104"/>
      <c r="I31" s="104"/>
      <c r="J31" s="104"/>
      <c r="K31" s="104"/>
      <c r="L31" s="105"/>
      <c r="M31" s="107"/>
      <c r="N31" s="107"/>
      <c r="O31" s="107"/>
      <c r="P31" s="107"/>
      <c r="Q31" s="106"/>
      <c r="R31" s="106"/>
      <c r="S31" s="106"/>
      <c r="T31" s="106"/>
      <c r="U31" s="110"/>
      <c r="V31" s="110"/>
      <c r="W31" s="110"/>
      <c r="X31" s="110"/>
      <c r="Y31" s="110"/>
      <c r="Z31" s="110"/>
      <c r="AA31" s="110"/>
      <c r="AB31" s="110"/>
    </row>
    <row r="32" spans="1:32">
      <c r="E32" s="104"/>
      <c r="F32" s="104"/>
      <c r="G32" s="104"/>
      <c r="H32" s="104"/>
      <c r="I32" s="104"/>
      <c r="J32" s="104"/>
      <c r="K32" s="104"/>
      <c r="L32" s="105"/>
      <c r="M32" s="107"/>
      <c r="N32" s="107"/>
      <c r="O32" s="107"/>
      <c r="P32" s="107"/>
      <c r="Q32" s="106"/>
      <c r="R32" s="106"/>
      <c r="S32" s="106"/>
      <c r="T32" s="106"/>
      <c r="U32" s="110"/>
      <c r="V32" s="110"/>
      <c r="W32" s="110"/>
      <c r="X32" s="110"/>
      <c r="Y32" s="110"/>
      <c r="Z32" s="110"/>
      <c r="AA32" s="110"/>
      <c r="AB32" s="110"/>
    </row>
    <row r="33" spans="5:28">
      <c r="E33" s="104"/>
      <c r="F33" s="104"/>
      <c r="G33" s="104"/>
      <c r="H33" s="104"/>
      <c r="I33" s="104"/>
      <c r="J33" s="104"/>
      <c r="K33" s="104"/>
      <c r="L33" s="105"/>
      <c r="M33" s="107"/>
      <c r="N33" s="107"/>
      <c r="O33" s="107"/>
      <c r="P33" s="107"/>
      <c r="Q33" s="106"/>
      <c r="R33" s="106"/>
      <c r="S33" s="106"/>
      <c r="T33" s="106"/>
      <c r="U33" s="110"/>
      <c r="V33" s="110"/>
      <c r="W33" s="110"/>
      <c r="X33" s="110"/>
      <c r="Y33" s="110"/>
      <c r="Z33" s="110"/>
      <c r="AA33" s="110"/>
      <c r="AB33" s="110"/>
    </row>
    <row r="34" spans="5:28">
      <c r="E34" s="104"/>
      <c r="F34" s="104"/>
      <c r="G34" s="104"/>
      <c r="H34" s="104"/>
      <c r="I34" s="104"/>
      <c r="J34" s="104"/>
      <c r="K34" s="104"/>
      <c r="L34" s="105"/>
      <c r="M34" s="107"/>
      <c r="N34" s="107"/>
      <c r="O34" s="107"/>
      <c r="P34" s="107"/>
      <c r="Q34" s="106"/>
      <c r="R34" s="106"/>
      <c r="S34" s="106"/>
      <c r="T34" s="106"/>
      <c r="U34" s="110"/>
      <c r="V34" s="110"/>
      <c r="W34" s="110"/>
      <c r="X34" s="110"/>
      <c r="Y34" s="110"/>
      <c r="Z34" s="110"/>
      <c r="AA34" s="110"/>
      <c r="AB34" s="110"/>
    </row>
    <row r="35" spans="5:28">
      <c r="E35" s="104"/>
      <c r="F35" s="104"/>
      <c r="G35" s="104"/>
      <c r="H35" s="104"/>
      <c r="I35" s="104"/>
      <c r="J35" s="104"/>
      <c r="K35" s="104"/>
      <c r="L35" s="105"/>
      <c r="M35" s="107"/>
      <c r="N35" s="107"/>
      <c r="O35" s="107"/>
      <c r="P35" s="107"/>
      <c r="Q35" s="106"/>
      <c r="R35" s="106"/>
      <c r="S35" s="106"/>
      <c r="T35" s="106"/>
      <c r="U35" s="110"/>
      <c r="V35" s="110"/>
      <c r="W35" s="110"/>
      <c r="X35" s="110"/>
      <c r="Y35" s="110"/>
      <c r="Z35" s="110"/>
      <c r="AA35" s="110"/>
      <c r="AB35" s="110"/>
    </row>
    <row r="36" spans="5:28">
      <c r="E36" s="104"/>
      <c r="F36" s="104"/>
      <c r="G36" s="104"/>
      <c r="H36" s="104"/>
      <c r="I36" s="104"/>
      <c r="J36" s="104"/>
      <c r="K36" s="104"/>
      <c r="L36" s="105"/>
      <c r="M36" s="107"/>
      <c r="N36" s="107"/>
      <c r="O36" s="107"/>
      <c r="P36" s="107"/>
      <c r="Q36" s="106"/>
      <c r="R36" s="106"/>
      <c r="S36" s="106"/>
      <c r="T36" s="106"/>
      <c r="U36" s="110"/>
      <c r="V36" s="110"/>
      <c r="W36" s="110"/>
      <c r="X36" s="110"/>
      <c r="Y36" s="110"/>
      <c r="Z36" s="110"/>
      <c r="AA36" s="110"/>
      <c r="AB36" s="110"/>
    </row>
    <row r="37" spans="5:28">
      <c r="E37" s="104"/>
      <c r="F37" s="104"/>
      <c r="G37" s="104"/>
      <c r="H37" s="104"/>
      <c r="I37" s="104"/>
      <c r="J37" s="104"/>
      <c r="K37" s="104"/>
      <c r="L37" s="105"/>
      <c r="M37" s="107"/>
      <c r="N37" s="107"/>
      <c r="O37" s="107"/>
      <c r="P37" s="107"/>
      <c r="Q37" s="106"/>
      <c r="R37" s="106"/>
      <c r="S37" s="106"/>
      <c r="T37" s="106"/>
      <c r="U37" s="110"/>
      <c r="V37" s="110"/>
      <c r="W37" s="110"/>
      <c r="X37" s="110"/>
      <c r="Y37" s="110"/>
      <c r="Z37" s="110"/>
      <c r="AA37" s="110"/>
      <c r="AB37" s="110"/>
    </row>
    <row r="38" spans="5:28">
      <c r="E38" s="104"/>
      <c r="F38" s="104"/>
      <c r="G38" s="104"/>
      <c r="H38" s="104"/>
      <c r="I38" s="104"/>
      <c r="J38" s="104"/>
      <c r="K38" s="104"/>
      <c r="L38" s="105"/>
      <c r="M38" s="107"/>
      <c r="N38" s="107"/>
      <c r="O38" s="107"/>
      <c r="P38" s="107"/>
      <c r="Q38" s="106"/>
      <c r="R38" s="106"/>
      <c r="S38" s="106"/>
      <c r="T38" s="106"/>
      <c r="U38" s="110"/>
      <c r="V38" s="110"/>
      <c r="W38" s="110"/>
      <c r="X38" s="110"/>
      <c r="Y38" s="110"/>
      <c r="Z38" s="110"/>
      <c r="AA38" s="110"/>
      <c r="AB38" s="110"/>
    </row>
    <row r="39" spans="5:28">
      <c r="E39" s="104"/>
      <c r="F39" s="104"/>
      <c r="G39" s="104"/>
      <c r="H39" s="104"/>
      <c r="I39" s="104"/>
      <c r="J39" s="104"/>
      <c r="K39" s="104"/>
      <c r="L39" s="105"/>
      <c r="M39" s="107"/>
      <c r="N39" s="107"/>
      <c r="O39" s="107"/>
      <c r="P39" s="107"/>
      <c r="Q39" s="106"/>
      <c r="R39" s="106"/>
      <c r="S39" s="106"/>
      <c r="T39" s="106"/>
      <c r="U39" s="110"/>
      <c r="V39" s="110"/>
      <c r="W39" s="110"/>
      <c r="X39" s="110"/>
      <c r="Y39" s="110"/>
      <c r="Z39" s="110"/>
      <c r="AA39" s="110"/>
      <c r="AB39" s="110"/>
    </row>
    <row r="40" spans="5:28">
      <c r="E40" s="104"/>
      <c r="F40" s="104"/>
      <c r="G40" s="104"/>
      <c r="H40" s="104"/>
      <c r="I40" s="104"/>
      <c r="J40" s="104"/>
      <c r="K40" s="104"/>
      <c r="L40" s="105"/>
      <c r="M40" s="107"/>
      <c r="N40" s="107"/>
      <c r="O40" s="107"/>
      <c r="P40" s="107"/>
      <c r="Q40" s="106"/>
      <c r="R40" s="106"/>
      <c r="S40" s="106"/>
      <c r="T40" s="106"/>
      <c r="U40" s="110"/>
      <c r="V40" s="110"/>
      <c r="W40" s="110"/>
      <c r="X40" s="110"/>
      <c r="Y40" s="110"/>
      <c r="Z40" s="110"/>
      <c r="AA40" s="110"/>
      <c r="AB40" s="110"/>
    </row>
    <row r="41" spans="5:28">
      <c r="E41" s="104"/>
      <c r="F41" s="104"/>
      <c r="G41" s="104"/>
      <c r="H41" s="104"/>
      <c r="I41" s="104"/>
      <c r="J41" s="104"/>
      <c r="K41" s="104"/>
      <c r="L41" s="105"/>
      <c r="M41" s="107"/>
      <c r="N41" s="107"/>
      <c r="O41" s="107"/>
      <c r="P41" s="107"/>
      <c r="Q41" s="106"/>
      <c r="R41" s="106"/>
      <c r="S41" s="106"/>
      <c r="T41" s="106"/>
      <c r="U41" s="110"/>
      <c r="V41" s="110"/>
      <c r="W41" s="110"/>
      <c r="X41" s="110"/>
      <c r="Y41" s="110"/>
      <c r="Z41" s="110"/>
      <c r="AA41" s="110"/>
      <c r="AB41" s="110"/>
    </row>
    <row r="42" spans="5:28">
      <c r="E42" s="104"/>
      <c r="F42" s="104"/>
      <c r="G42" s="104"/>
      <c r="H42" s="104"/>
      <c r="I42" s="104"/>
      <c r="J42" s="104"/>
      <c r="K42" s="104"/>
      <c r="L42" s="105"/>
      <c r="M42" s="107"/>
      <c r="N42" s="107"/>
      <c r="O42" s="107"/>
      <c r="P42" s="107"/>
      <c r="Q42" s="106"/>
      <c r="R42" s="106"/>
      <c r="S42" s="106"/>
      <c r="T42" s="106"/>
      <c r="U42" s="110"/>
      <c r="V42" s="110"/>
      <c r="W42" s="110"/>
      <c r="X42" s="110"/>
      <c r="Y42" s="110"/>
      <c r="Z42" s="110"/>
      <c r="AA42" s="110"/>
      <c r="AB42" s="110"/>
    </row>
    <row r="43" spans="5:28">
      <c r="E43" s="104"/>
      <c r="F43" s="104"/>
      <c r="G43" s="104"/>
      <c r="H43" s="104"/>
      <c r="I43" s="104"/>
      <c r="J43" s="104"/>
      <c r="K43" s="104"/>
      <c r="L43" s="105"/>
      <c r="M43" s="107"/>
      <c r="N43" s="107"/>
      <c r="O43" s="107"/>
      <c r="P43" s="107"/>
      <c r="Q43" s="106"/>
      <c r="R43" s="106"/>
      <c r="S43" s="106"/>
      <c r="T43" s="106"/>
      <c r="U43" s="110"/>
      <c r="V43" s="110"/>
      <c r="W43" s="110"/>
      <c r="X43" s="110"/>
      <c r="Y43" s="110"/>
      <c r="Z43" s="110"/>
      <c r="AA43" s="110"/>
      <c r="AB43" s="110"/>
    </row>
    <row r="44" spans="5:28">
      <c r="E44" s="104"/>
      <c r="F44" s="104"/>
      <c r="G44" s="104"/>
      <c r="H44" s="104"/>
      <c r="I44" s="104"/>
      <c r="J44" s="104"/>
      <c r="K44" s="104"/>
      <c r="L44" s="105"/>
      <c r="M44" s="107"/>
      <c r="N44" s="107"/>
      <c r="O44" s="107"/>
      <c r="P44" s="107"/>
      <c r="Q44" s="106"/>
      <c r="R44" s="106"/>
      <c r="S44" s="106"/>
      <c r="T44" s="106"/>
      <c r="U44" s="110"/>
      <c r="V44" s="110"/>
      <c r="W44" s="110"/>
      <c r="X44" s="110"/>
      <c r="Y44" s="110"/>
      <c r="Z44" s="110"/>
      <c r="AA44" s="110"/>
      <c r="AB44" s="110"/>
    </row>
    <row r="45" spans="5:28">
      <c r="E45" s="104"/>
      <c r="F45" s="104"/>
      <c r="G45" s="104"/>
      <c r="H45" s="104"/>
      <c r="I45" s="104"/>
      <c r="J45" s="104"/>
      <c r="K45" s="104"/>
      <c r="L45" s="104"/>
      <c r="M45" s="106"/>
      <c r="N45" s="106"/>
      <c r="O45" s="106"/>
      <c r="P45" s="106"/>
      <c r="Q45" s="106"/>
      <c r="R45" s="106"/>
      <c r="S45" s="106"/>
      <c r="T45" s="106"/>
      <c r="U45" s="110"/>
      <c r="V45" s="110"/>
      <c r="W45" s="110"/>
      <c r="X45" s="110"/>
      <c r="Y45" s="110"/>
      <c r="Z45" s="110"/>
      <c r="AA45" s="110"/>
      <c r="AB45" s="110"/>
    </row>
    <row r="46" spans="5:28">
      <c r="E46" s="104"/>
      <c r="F46" s="104"/>
      <c r="G46" s="104"/>
      <c r="H46" s="104"/>
      <c r="I46" s="104"/>
      <c r="J46" s="104"/>
      <c r="K46" s="104"/>
      <c r="L46" s="104"/>
      <c r="M46" s="106"/>
      <c r="N46" s="106"/>
      <c r="O46" s="106"/>
      <c r="P46" s="106"/>
      <c r="Q46" s="106"/>
      <c r="R46" s="106"/>
      <c r="S46" s="106"/>
      <c r="T46" s="106"/>
      <c r="U46" s="110"/>
      <c r="V46" s="110"/>
      <c r="W46" s="110"/>
      <c r="X46" s="110"/>
      <c r="Y46" s="110"/>
      <c r="Z46" s="110"/>
      <c r="AA46" s="110"/>
      <c r="AB46" s="110"/>
    </row>
    <row r="47" spans="5:28">
      <c r="E47" s="104"/>
      <c r="F47" s="104"/>
      <c r="G47" s="104"/>
      <c r="H47" s="104"/>
      <c r="I47" s="104"/>
      <c r="J47" s="104"/>
      <c r="K47" s="104"/>
      <c r="L47" s="104"/>
      <c r="M47" s="106"/>
      <c r="N47" s="106"/>
      <c r="O47" s="106"/>
      <c r="P47" s="106"/>
      <c r="Q47" s="106"/>
      <c r="R47" s="106"/>
      <c r="S47" s="106"/>
      <c r="T47" s="106"/>
      <c r="U47" s="110"/>
      <c r="V47" s="110"/>
      <c r="W47" s="110"/>
      <c r="X47" s="110"/>
      <c r="Y47" s="110"/>
      <c r="Z47" s="110"/>
      <c r="AA47" s="110"/>
      <c r="AB47" s="110"/>
    </row>
  </sheetData>
  <mergeCells count="3">
    <mergeCell ref="J1:K2"/>
    <mergeCell ref="H1:I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2-③管渠改善率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'2-③管渠改善率'!Print_Area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2019-01-31T23:53:54Z</cp:lastPrinted>
  <dcterms:created xsi:type="dcterms:W3CDTF">2016-09-13T07:43:47Z</dcterms:created>
  <dcterms:modified xsi:type="dcterms:W3CDTF">2019-02-19T02:32:31Z</dcterms:modified>
</cp:coreProperties>
</file>