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ml.chartshapes+xml"/>
  <Override PartName="/xl/charts/chart20.xml" ContentType="application/vnd.openxmlformats-officedocument.drawingml.chart+xml"/>
  <Override PartName="/xl/drawings/drawing15.xml" ContentType="application/vnd.openxmlformats-officedocument.drawingml.chartshapes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50" windowWidth="28830" windowHeight="6495" firstSheet="1" activeTab="7"/>
  </bookViews>
  <sheets>
    <sheet name="解説" sheetId="17" r:id="rId1"/>
    <sheet name="1-①収益的収支比率" sheetId="15" r:id="rId2"/>
    <sheet name="1-④企業債残高対事業規模比率" sheetId="16" r:id="rId3"/>
    <sheet name="1-⑤経費回収率" sheetId="14" r:id="rId4"/>
    <sheet name="1-⑥汚水処理原価" sheetId="13" r:id="rId5"/>
    <sheet name="1-⑦施設利用率" sheetId="12" r:id="rId6"/>
    <sheet name="1-⑧水洗化率" sheetId="10" r:id="rId7"/>
    <sheet name="まとめ" sheetId="11" r:id="rId8"/>
  </sheets>
  <definedNames>
    <definedName name="_xlnm.Print_Area" localSheetId="1">'1-①収益的収支比率'!$A$1:$Y$45</definedName>
    <definedName name="_xlnm.Print_Area" localSheetId="2">'1-④企業債残高対事業規模比率'!$A$1:$Y$45</definedName>
    <definedName name="_xlnm.Print_Area" localSheetId="3">'1-⑤経費回収率'!$A$1:$Y$45</definedName>
    <definedName name="_xlnm.Print_Area" localSheetId="4">'1-⑥汚水処理原価'!$A$1:$Y$45</definedName>
    <definedName name="_xlnm.Print_Area" localSheetId="5">'1-⑦施設利用率'!$A$1:$Y$45</definedName>
    <definedName name="_xlnm.Print_Area" localSheetId="6">'1-⑧水洗化率'!$A$1:$Y$45</definedName>
    <definedName name="_xlnm.Print_Area" localSheetId="7">まとめ!$A$1:$P$49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F51" i="10" l="1"/>
  <c r="E51" i="10"/>
  <c r="D51" i="10"/>
  <c r="C51" i="10"/>
  <c r="F51" i="12"/>
  <c r="E51" i="12"/>
  <c r="D51" i="12"/>
  <c r="C51" i="12"/>
  <c r="F52" i="13"/>
  <c r="E52" i="13"/>
  <c r="D52" i="13"/>
  <c r="C52" i="13"/>
  <c r="F49" i="13"/>
  <c r="F54" i="13" s="1"/>
  <c r="E49" i="13"/>
  <c r="E54" i="13" s="1"/>
  <c r="D49" i="13"/>
  <c r="D54" i="13" s="1"/>
  <c r="C49" i="13"/>
  <c r="C54" i="13" s="1"/>
  <c r="F53" i="14"/>
  <c r="F50" i="14" s="1"/>
  <c r="F54" i="14" s="1"/>
  <c r="E53" i="14"/>
  <c r="D53" i="14"/>
  <c r="C53" i="14"/>
  <c r="E50" i="14"/>
  <c r="E54" i="14" s="1"/>
  <c r="D50" i="14"/>
  <c r="D54" i="14" s="1"/>
  <c r="C50" i="14"/>
  <c r="C54" i="14" s="1"/>
  <c r="F51" i="16"/>
  <c r="F49" i="16" s="1"/>
  <c r="F56" i="16" s="1"/>
  <c r="F61" i="16" s="1"/>
  <c r="F62" i="16"/>
  <c r="C61" i="16"/>
  <c r="C51" i="16" s="1"/>
  <c r="F52" i="16"/>
  <c r="E52" i="16"/>
  <c r="E61" i="16" s="1"/>
  <c r="E51" i="16" s="1"/>
  <c r="D52" i="16"/>
  <c r="D61" i="16" s="1"/>
  <c r="D51" i="16" s="1"/>
  <c r="C52" i="16"/>
  <c r="F52" i="15"/>
  <c r="F57" i="15" s="1"/>
  <c r="E52" i="15"/>
  <c r="E57" i="15" s="1"/>
  <c r="D52" i="15"/>
  <c r="D57" i="15" s="1"/>
  <c r="C52" i="15"/>
  <c r="C57" i="15" s="1"/>
  <c r="C62" i="16" l="1"/>
  <c r="C49" i="16"/>
  <c r="C56" i="16" s="1"/>
  <c r="D62" i="16"/>
  <c r="D49" i="16"/>
  <c r="D56" i="16" s="1"/>
  <c r="E49" i="16"/>
  <c r="E56" i="16" s="1"/>
  <c r="E62" i="16"/>
  <c r="G52" i="16" l="1"/>
  <c r="G52" i="15"/>
  <c r="G57" i="15" s="1"/>
  <c r="G54" i="14"/>
  <c r="G51" i="10"/>
  <c r="G51" i="12"/>
  <c r="G54" i="13"/>
  <c r="G49" i="16" l="1"/>
  <c r="G56" i="16" s="1"/>
  <c r="G59" i="16" s="1"/>
  <c r="G61" i="16" s="1"/>
  <c r="G62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<sst xmlns="http://schemas.openxmlformats.org/spreadsheetml/2006/main" count="186" uniqueCount="120">
  <si>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</si>
  <si>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</si>
  <si>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</si>
  <si>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</si>
  <si>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</si>
  <si>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</si>
  <si>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</si>
  <si>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</si>
  <si>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</si>
  <si>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管渠老朽化率</t>
    <rPh sb="0" eb="2">
      <t>カンキョ</t>
    </rPh>
    <rPh sb="2" eb="5">
      <t>ロウキュウカ</t>
    </rPh>
    <rPh sb="5" eb="6">
      <t>リツ</t>
    </rPh>
    <phoneticPr fontId="2"/>
  </si>
  <si>
    <t>管渠改善率</t>
    <rPh sb="0" eb="2">
      <t>カンキョ</t>
    </rPh>
    <rPh sb="2" eb="4">
      <t>カイゼン</t>
    </rPh>
    <rPh sb="4" eb="5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</si>
  <si>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</si>
  <si>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</si>
  <si>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</si>
  <si>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</si>
  <si>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</si>
  <si>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使用料で回収すべき経費を賄えているか</t>
    <rPh sb="0" eb="3">
      <t>シヨウリョウ</t>
    </rPh>
    <rPh sb="4" eb="6">
      <t>カイシュウ</t>
    </rPh>
    <rPh sb="9" eb="11">
      <t>ケイヒ</t>
    </rPh>
    <rPh sb="12" eb="13">
      <t>マカナ</t>
    </rPh>
    <phoneticPr fontId="2"/>
  </si>
  <si>
    <t>有収水量１㎥あたりの汚水処理に要した費用</t>
    <rPh sb="0" eb="2">
      <t>ユウシュウ</t>
    </rPh>
    <rPh sb="2" eb="4">
      <t>スイリョウ</t>
    </rPh>
    <rPh sb="10" eb="12">
      <t>オスイ</t>
    </rPh>
    <rPh sb="12" eb="14">
      <t>ショリ</t>
    </rPh>
    <rPh sb="15" eb="16">
      <t>ヨウ</t>
    </rPh>
    <rPh sb="18" eb="20">
      <t>ヒヨウ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</si>
  <si>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</si>
  <si>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処理能力に対する一日平均処理水量の割合</t>
    <rPh sb="0" eb="2">
      <t>ショリ</t>
    </rPh>
    <rPh sb="2" eb="4">
      <t>ノウリョク</t>
    </rPh>
    <rPh sb="5" eb="6">
      <t>タイ</t>
    </rPh>
    <rPh sb="8" eb="10">
      <t>イチニチ</t>
    </rPh>
    <rPh sb="10" eb="12">
      <t>ヘイキン</t>
    </rPh>
    <rPh sb="12" eb="14">
      <t>ショリ</t>
    </rPh>
    <rPh sb="14" eb="16">
      <t>スイリョウ</t>
    </rPh>
    <rPh sb="17" eb="19">
      <t>ワリアイ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</si>
  <si>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</si>
  <si>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法定耐用年数を超えた管渠延長の割合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カンキョ</t>
    </rPh>
    <rPh sb="12" eb="14">
      <t>エンチョウ</t>
    </rPh>
    <rPh sb="15" eb="17">
      <t>ワリアイ</t>
    </rPh>
    <phoneticPr fontId="2"/>
  </si>
  <si>
    <t>更新した管渠延長の割合</t>
    <rPh sb="0" eb="2">
      <t>コウシン</t>
    </rPh>
    <rPh sb="4" eb="6">
      <t>カンキョ</t>
    </rPh>
    <rPh sb="6" eb="8">
      <t>エンチョウ</t>
    </rPh>
    <rPh sb="9" eb="11">
      <t>ワリアイ</t>
    </rPh>
    <phoneticPr fontId="2"/>
  </si>
  <si>
    <t>現在処理区域内人口</t>
    <rPh sb="0" eb="2">
      <t>ゲンザイ</t>
    </rPh>
    <rPh sb="2" eb="4">
      <t>ショリ</t>
    </rPh>
    <rPh sb="4" eb="6">
      <t>クイキ</t>
    </rPh>
    <rPh sb="6" eb="7">
      <t>ナイ</t>
    </rPh>
    <rPh sb="7" eb="9">
      <t>ジンコウ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</si>
  <si>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</si>
  <si>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</si>
  <si>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</si>
  <si>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</si>
  <si>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</si>
  <si>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</si>
  <si>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地方債現在高合計－一般会計負担額</t>
    <rPh sb="0" eb="3">
      <t>チホウサイ</t>
    </rPh>
    <rPh sb="3" eb="5">
      <t>ゲンザイ</t>
    </rPh>
    <rPh sb="5" eb="6">
      <t>ダカ</t>
    </rPh>
    <rPh sb="6" eb="8">
      <t>ゴウケイ</t>
    </rPh>
    <rPh sb="9" eb="11">
      <t>イッパン</t>
    </rPh>
    <rPh sb="11" eb="13">
      <t>カイケイ</t>
    </rPh>
    <rPh sb="13" eb="15">
      <t>フタン</t>
    </rPh>
    <rPh sb="15" eb="16">
      <t>ガク</t>
    </rPh>
    <phoneticPr fontId="2"/>
  </si>
  <si>
    <t>営業収益－受託工事収益－雨水処理負担金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rPh sb="12" eb="14">
      <t>ウスイ</t>
    </rPh>
    <rPh sb="14" eb="16">
      <t>ショリ</t>
    </rPh>
    <rPh sb="16" eb="19">
      <t>フタンキン</t>
    </rPh>
    <phoneticPr fontId="2"/>
  </si>
  <si>
    <t>下水道使用料</t>
    <rPh sb="0" eb="3">
      <t>ゲスイドウ</t>
    </rPh>
    <rPh sb="3" eb="6">
      <t>シヨウリョウ</t>
    </rPh>
    <phoneticPr fontId="2"/>
  </si>
  <si>
    <t>汚水処理費（公費負担分を除く）</t>
    <rPh sb="0" eb="2">
      <t>オスイ</t>
    </rPh>
    <rPh sb="2" eb="4">
      <t>ショリ</t>
    </rPh>
    <rPh sb="4" eb="5">
      <t>ヒ</t>
    </rPh>
    <rPh sb="6" eb="8">
      <t>コウヒ</t>
    </rPh>
    <rPh sb="8" eb="10">
      <t>フタン</t>
    </rPh>
    <rPh sb="10" eb="11">
      <t>ブン</t>
    </rPh>
    <rPh sb="12" eb="13">
      <t>ノゾ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</si>
  <si>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</si>
  <si>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晴天時一日平均処理水量</t>
    <rPh sb="0" eb="2">
      <t>セイテン</t>
    </rPh>
    <rPh sb="2" eb="3">
      <t>ジ</t>
    </rPh>
    <rPh sb="3" eb="5">
      <t>イチニチ</t>
    </rPh>
    <rPh sb="5" eb="7">
      <t>ヘイキン</t>
    </rPh>
    <rPh sb="7" eb="9">
      <t>ショリ</t>
    </rPh>
    <rPh sb="9" eb="11">
      <t>スイリョウ</t>
    </rPh>
    <phoneticPr fontId="2"/>
  </si>
  <si>
    <t>晴天時現在処理能力</t>
    <rPh sb="0" eb="2">
      <t>セイテン</t>
    </rPh>
    <rPh sb="2" eb="3">
      <t>ジ</t>
    </rPh>
    <rPh sb="3" eb="5">
      <t>ゲンザイ</t>
    </rPh>
    <rPh sb="5" eb="7">
      <t>ショリ</t>
    </rPh>
    <rPh sb="7" eb="9">
      <t>ノウリョク</t>
    </rPh>
    <phoneticPr fontId="2"/>
  </si>
  <si>
    <t>現在水洗便所設置済人口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スミ</t>
    </rPh>
    <rPh sb="9" eb="11">
      <t>ジンコウ</t>
    </rPh>
    <phoneticPr fontId="2"/>
  </si>
  <si>
    <t>算出方法</t>
    <rPh sb="0" eb="2">
      <t>サンシュツ</t>
    </rPh>
    <rPh sb="2" eb="4">
      <t>ホウホウ</t>
    </rPh>
    <phoneticPr fontId="2"/>
  </si>
  <si>
    <t>改善（更新・改良・維持）管渠延長</t>
    <rPh sb="0" eb="2">
      <t>カイゼン</t>
    </rPh>
    <rPh sb="3" eb="5">
      <t>コウシン</t>
    </rPh>
    <rPh sb="6" eb="8">
      <t>カイリョウ</t>
    </rPh>
    <rPh sb="9" eb="11">
      <t>イジ</t>
    </rPh>
    <rPh sb="12" eb="14">
      <t>カンキョ</t>
    </rPh>
    <rPh sb="14" eb="16">
      <t>エンチョウ</t>
    </rPh>
    <phoneticPr fontId="2"/>
  </si>
  <si>
    <t>下水道布設延長</t>
    <rPh sb="0" eb="3">
      <t>ゲスイドウ</t>
    </rPh>
    <rPh sb="3" eb="5">
      <t>フセツ</t>
    </rPh>
    <rPh sb="5" eb="7">
      <t>エンチョウ</t>
    </rPh>
    <phoneticPr fontId="2"/>
  </si>
  <si>
    <t>―下水・法非適用の場合―</t>
    <rPh sb="1" eb="3">
      <t>ゲスイ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</si>
  <si>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1-⑧</t>
    <phoneticPr fontId="2"/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</si>
  <si>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</si>
  <si>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</si>
  <si>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</si>
  <si>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</si>
  <si>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</si>
  <si>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</si>
  <si>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</si>
  <si>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</si>
  <si>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</si>
  <si>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</si>
  <si>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</si>
  <si>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</si>
  <si>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</si>
  <si>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</si>
  <si>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</si>
  <si>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</si>
  <si>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</si>
  <si>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</si>
  <si>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</si>
  <si>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</si>
  <si>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</si>
  <si>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</si>
  <si>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</si>
  <si>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</si>
  <si>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</si>
  <si>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</si>
  <si>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</si>
  <si>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</si>
  <si>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</si>
  <si>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</si>
  <si>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</si>
  <si>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</si>
  <si>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</si>
  <si>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</si>
  <si>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</si>
  <si>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</si>
  <si>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</si>
  <si>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</si>
  <si>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</si>
  <si>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</si>
  <si>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</si>
  <si>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</si>
  <si>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</si>
  <si>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</si>
  <si>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</si>
  <si>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</si>
  <si>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</si>
  <si>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</si>
  <si>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</si>
  <si>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</si>
  <si>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</si>
  <si>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32表2行16列</t>
    <rPh sb="7" eb="8">
      <t>レツ</t>
    </rPh>
    <phoneticPr fontId="2"/>
  </si>
  <si>
    <t>特定地域生活排水処理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</si>
  <si>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</si>
  <si>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</si>
  <si>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営業外収益</t>
    <rPh sb="0" eb="3">
      <t>エイギョウガイ</t>
    </rPh>
    <rPh sb="3" eb="5">
      <t>シュウエキ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</si>
  <si>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</si>
  <si>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</si>
  <si>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</si>
  <si>
    <t>26表1行17列</t>
    <phoneticPr fontId="2"/>
  </si>
  <si>
    <t>①</t>
    <phoneticPr fontId="2"/>
  </si>
  <si>
    <t>１－</t>
    <phoneticPr fontId="2"/>
  </si>
  <si>
    <t>×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</si>
  <si>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</si>
  <si>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</si>
  <si>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</si>
  <si>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</si>
  <si>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</si>
  <si>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</si>
  <si>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</si>
  <si>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２－</t>
    <phoneticPr fontId="2"/>
  </si>
  <si>
    <t>H28</t>
    <phoneticPr fontId="2"/>
  </si>
  <si>
    <t>H28</t>
    <phoneticPr fontId="2"/>
  </si>
  <si>
    <t>32表2行16列</t>
    <phoneticPr fontId="2"/>
  </si>
  <si>
    <t>※送付されてきた『経営比較分析表』から転記</t>
    <rPh sb="1" eb="3">
      <t>ソウフ</t>
    </rPh>
    <rPh sb="9" eb="11">
      <t>ケイエイ</t>
    </rPh>
    <rPh sb="11" eb="13">
      <t>ヒカク</t>
    </rPh>
    <rPh sb="13" eb="15">
      <t>ブンセキ</t>
    </rPh>
    <rPh sb="15" eb="16">
      <t>ヒョウ</t>
    </rPh>
    <rPh sb="19" eb="21">
      <t>テンキ</t>
    </rPh>
    <phoneticPr fontId="2"/>
  </si>
  <si>
    <t>H29</t>
    <phoneticPr fontId="2"/>
  </si>
  <si>
    <t>26表1行2列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</si>
</sst>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53" xfId="2" applyNumberFormat="1" applyFont="1" applyBorder="1">
      <alignment vertical="center"/>
    </xf>
    <xf numFmtId="176" fontId="0" fillId="0" borderId="55" xfId="2" applyNumberFormat="1" applyFont="1" applyBorder="1">
      <alignment vertical="center"/>
    </xf>
    <xf numFmtId="176" fontId="0" fillId="0" borderId="5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53" xfId="1" applyFont="1" applyBorder="1">
      <alignment vertical="center"/>
    </xf>
    <xf numFmtId="40" fontId="0" fillId="0" borderId="53" xfId="1" applyNumberFormat="1" applyFont="1" applyBorder="1">
      <alignment vertical="center"/>
    </xf>
    <xf numFmtId="40" fontId="0" fillId="0" borderId="55" xfId="1" applyNumberFormat="1" applyFont="1" applyBorder="1">
      <alignment vertical="center"/>
    </xf>
    <xf numFmtId="40" fontId="0" fillId="0" borderId="56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1" xfId="1" applyFont="1" applyBorder="1" applyAlignment="1">
      <alignment vertical="center"/>
    </xf>
    <xf numFmtId="38" fontId="0" fillId="0" borderId="61" xfId="1" applyFont="1" applyBorder="1">
      <alignment vertical="center"/>
    </xf>
    <xf numFmtId="38" fontId="0" fillId="0" borderId="62" xfId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0" fillId="0" borderId="25" xfId="0" applyBorder="1">
      <alignment vertical="center"/>
    </xf>
    <xf numFmtId="0" fontId="6" fillId="0" borderId="37" xfId="0" applyFont="1" applyBorder="1" applyAlignment="1">
      <alignment vertical="center"/>
    </xf>
    <xf numFmtId="40" fontId="0" fillId="0" borderId="0" xfId="0" applyNumberFormat="1" applyBorder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9" fillId="7" borderId="0" xfId="0" applyFont="1" applyFill="1">
      <alignment vertical="center"/>
    </xf>
    <xf numFmtId="0" fontId="9" fillId="9" borderId="0" xfId="0" applyFont="1" applyFill="1">
      <alignment vertical="center"/>
    </xf>
    <xf numFmtId="0" fontId="0" fillId="9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16" fillId="0" borderId="12" xfId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65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'1-①収益的収支比率'!$C$51:$G$51</c:f>
              <c:numCache>
                <c:formatCode>#,##0_);[Red]\(#,##0\)</c:formatCode>
                <c:ptCount val="5"/>
                <c:pt idx="0">
                  <c:v>20971</c:v>
                </c:pt>
                <c:pt idx="1">
                  <c:v>25159</c:v>
                </c:pt>
                <c:pt idx="2">
                  <c:v>29049</c:v>
                </c:pt>
                <c:pt idx="3">
                  <c:v>30999</c:v>
                </c:pt>
                <c:pt idx="4">
                  <c:v>41130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16024</c:v>
                </c:pt>
                <c:pt idx="1">
                  <c:v>18523</c:v>
                </c:pt>
                <c:pt idx="2">
                  <c:v>20844</c:v>
                </c:pt>
                <c:pt idx="3">
                  <c:v>24083</c:v>
                </c:pt>
                <c:pt idx="4">
                  <c:v>27030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36995</c:v>
                </c:pt>
                <c:pt idx="1">
                  <c:v>43682</c:v>
                </c:pt>
                <c:pt idx="2">
                  <c:v>49893</c:v>
                </c:pt>
                <c:pt idx="3">
                  <c:v>55082</c:v>
                </c:pt>
                <c:pt idx="4">
                  <c:v>68160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210752"/>
        <c:axId val="141212288"/>
      </c:barChart>
      <c:catAx>
        <c:axId val="141210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212288"/>
        <c:crosses val="autoZero"/>
        <c:auto val="1"/>
        <c:lblAlgn val="ctr"/>
        <c:lblOffset val="100"/>
        <c:noMultiLvlLbl val="0"/>
      </c:catAx>
      <c:valAx>
        <c:axId val="141212288"/>
        <c:scaling>
          <c:orientation val="minMax"/>
          <c:max val="75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277460900426318"/>
              <c:y val="5.82517256862378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1210752"/>
        <c:crosses val="autoZero"/>
        <c:crossBetween val="between"/>
        <c:majorUnit val="1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'1-⑥汚水処理原価'!$A$52:$B$52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'1-⑥汚水処理原価'!$C$52:$G$52</c:f>
              <c:numCache>
                <c:formatCode>#,##0_);[Red]\(#,##0\)</c:formatCode>
                <c:ptCount val="5"/>
                <c:pt idx="0">
                  <c:v>3600.4</c:v>
                </c:pt>
                <c:pt idx="1">
                  <c:v>4836</c:v>
                </c:pt>
                <c:pt idx="2">
                  <c:v>6102.8</c:v>
                </c:pt>
                <c:pt idx="3">
                  <c:v>6492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'1-⑥汚水処理原価'!$A$50:$B$50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27801</c:v>
                </c:pt>
                <c:pt idx="1">
                  <c:v>32408</c:v>
                </c:pt>
                <c:pt idx="2">
                  <c:v>36503</c:v>
                </c:pt>
                <c:pt idx="3">
                  <c:v>41251</c:v>
                </c:pt>
                <c:pt idx="4">
                  <c:v>45541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31401.4</c:v>
                </c:pt>
                <c:pt idx="1">
                  <c:v>37244</c:v>
                </c:pt>
                <c:pt idx="2">
                  <c:v>42605.8</c:v>
                </c:pt>
                <c:pt idx="3">
                  <c:v>47743</c:v>
                </c:pt>
                <c:pt idx="4">
                  <c:v>45541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359232"/>
        <c:axId val="147360768"/>
      </c:barChart>
      <c:catAx>
        <c:axId val="1473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360768"/>
        <c:crosses val="autoZero"/>
        <c:auto val="1"/>
        <c:lblAlgn val="ctr"/>
        <c:lblOffset val="100"/>
        <c:noMultiLvlLbl val="0"/>
      </c:catAx>
      <c:valAx>
        <c:axId val="147360768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61366078566343"/>
              <c:y val="4.024467179705089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359232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94327</c:v>
                </c:pt>
                <c:pt idx="1">
                  <c:v>106923</c:v>
                </c:pt>
                <c:pt idx="2">
                  <c:v>118385</c:v>
                </c:pt>
                <c:pt idx="3">
                  <c:v>135746</c:v>
                </c:pt>
                <c:pt idx="4">
                  <c:v>151288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28096"/>
        <c:axId val="147429632"/>
      </c:barChart>
      <c:catAx>
        <c:axId val="147428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429632"/>
        <c:crosses val="autoZero"/>
        <c:auto val="1"/>
        <c:lblAlgn val="ctr"/>
        <c:lblOffset val="100"/>
        <c:noMultiLvlLbl val="0"/>
      </c:catAx>
      <c:valAx>
        <c:axId val="147429632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649586250834869"/>
              <c:y val="4.622151739229317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428096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31401.4</c:v>
                </c:pt>
                <c:pt idx="1">
                  <c:v>37244</c:v>
                </c:pt>
                <c:pt idx="2">
                  <c:v>42605.8</c:v>
                </c:pt>
                <c:pt idx="3">
                  <c:v>47743</c:v>
                </c:pt>
                <c:pt idx="4">
                  <c:v>45541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94327</c:v>
                </c:pt>
                <c:pt idx="1">
                  <c:v>106923</c:v>
                </c:pt>
                <c:pt idx="2">
                  <c:v>118385</c:v>
                </c:pt>
                <c:pt idx="3">
                  <c:v>135746</c:v>
                </c:pt>
                <c:pt idx="4">
                  <c:v>151288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18144"/>
        <c:axId val="144120064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332.88938193730326</c:v>
                </c:pt>
                <c:pt idx="1">
                  <c:v>348.32543044994998</c:v>
                </c:pt>
                <c:pt idx="2">
                  <c:v>359.89187819402798</c:v>
                </c:pt>
                <c:pt idx="3">
                  <c:v>351.70833763057476</c:v>
                </c:pt>
                <c:pt idx="4">
                  <c:v>301.02189202051716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35680"/>
        <c:axId val="144134144"/>
      </c:lineChart>
      <c:catAx>
        <c:axId val="14411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4120064"/>
        <c:crosses val="autoZero"/>
        <c:auto val="1"/>
        <c:lblAlgn val="ctr"/>
        <c:lblOffset val="100"/>
        <c:noMultiLvlLbl val="0"/>
      </c:catAx>
      <c:valAx>
        <c:axId val="144120064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188349217095656"/>
              <c:y val="3.791807737377144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4118144"/>
        <c:crosses val="autoZero"/>
        <c:crossBetween val="between"/>
        <c:majorUnit val="50000"/>
      </c:valAx>
      <c:valAx>
        <c:axId val="144134144"/>
        <c:scaling>
          <c:orientation val="minMax"/>
          <c:max val="4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44135680"/>
        <c:crosses val="max"/>
        <c:crossBetween val="between"/>
        <c:majorUnit val="50"/>
      </c:valAx>
      <c:catAx>
        <c:axId val="14413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1341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258</c:v>
                </c:pt>
                <c:pt idx="1">
                  <c:v>293</c:v>
                </c:pt>
                <c:pt idx="2">
                  <c:v>324</c:v>
                </c:pt>
                <c:pt idx="3">
                  <c:v>372</c:v>
                </c:pt>
                <c:pt idx="4">
                  <c:v>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75104"/>
        <c:axId val="144176640"/>
      </c:barChart>
      <c:catAx>
        <c:axId val="14417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176640"/>
        <c:crosses val="autoZero"/>
        <c:auto val="1"/>
        <c:lblAlgn val="ctr"/>
        <c:lblOffset val="100"/>
        <c:noMultiLvlLbl val="0"/>
      </c:catAx>
      <c:valAx>
        <c:axId val="144176640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8236391383"/>
              <c:y val="4.470325434370685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4175104"/>
        <c:crosses val="autoZero"/>
        <c:crossBetween val="between"/>
        <c:majorUnit val="4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561</c:v>
                </c:pt>
                <c:pt idx="1">
                  <c:v>657</c:v>
                </c:pt>
                <c:pt idx="2">
                  <c:v>743</c:v>
                </c:pt>
                <c:pt idx="3">
                  <c:v>825</c:v>
                </c:pt>
                <c:pt idx="4">
                  <c:v>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36896"/>
        <c:axId val="147563264"/>
      </c:barChart>
      <c:catAx>
        <c:axId val="14753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563264"/>
        <c:crosses val="autoZero"/>
        <c:auto val="1"/>
        <c:lblAlgn val="ctr"/>
        <c:lblOffset val="100"/>
        <c:noMultiLvlLbl val="0"/>
      </c:catAx>
      <c:valAx>
        <c:axId val="147563264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160349616166343E-2"/>
              <c:y val="4.134556121661263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536896"/>
        <c:crosses val="autoZero"/>
        <c:crossBetween val="between"/>
        <c:majorUnit val="4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258</c:v>
                </c:pt>
                <c:pt idx="1">
                  <c:v>293</c:v>
                </c:pt>
                <c:pt idx="2">
                  <c:v>324</c:v>
                </c:pt>
                <c:pt idx="3">
                  <c:v>372</c:v>
                </c:pt>
                <c:pt idx="4">
                  <c:v>414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561</c:v>
                </c:pt>
                <c:pt idx="1">
                  <c:v>657</c:v>
                </c:pt>
                <c:pt idx="2">
                  <c:v>743</c:v>
                </c:pt>
                <c:pt idx="3">
                  <c:v>825</c:v>
                </c:pt>
                <c:pt idx="4">
                  <c:v>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40160"/>
        <c:axId val="147742080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45.989304812834227</c:v>
                </c:pt>
                <c:pt idx="1">
                  <c:v>44.596651445966515</c:v>
                </c:pt>
                <c:pt idx="2">
                  <c:v>43.606998654104977</c:v>
                </c:pt>
                <c:pt idx="3">
                  <c:v>45.090909090909093</c:v>
                </c:pt>
                <c:pt idx="4">
                  <c:v>45.098039215686278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53984"/>
        <c:axId val="147752448"/>
      </c:lineChart>
      <c:catAx>
        <c:axId val="14774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7742080"/>
        <c:crosses val="autoZero"/>
        <c:auto val="1"/>
        <c:lblAlgn val="ctr"/>
        <c:lblOffset val="100"/>
        <c:noMultiLvlLbl val="0"/>
      </c:catAx>
      <c:valAx>
        <c:axId val="147742080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7629925130902457"/>
              <c:y val="3.591155311432295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740160"/>
        <c:crosses val="autoZero"/>
        <c:crossBetween val="between"/>
        <c:majorUnit val="400"/>
      </c:valAx>
      <c:valAx>
        <c:axId val="147752448"/>
        <c:scaling>
          <c:orientation val="minMax"/>
          <c:max val="70"/>
          <c:min val="4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7753984"/>
        <c:crosses val="max"/>
        <c:crossBetween val="between"/>
        <c:majorUnit val="10"/>
      </c:valAx>
      <c:catAx>
        <c:axId val="14775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7524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1001</c:v>
                </c:pt>
                <c:pt idx="1">
                  <c:v>1193</c:v>
                </c:pt>
                <c:pt idx="2">
                  <c:v>1189</c:v>
                </c:pt>
                <c:pt idx="3">
                  <c:v>1457</c:v>
                </c:pt>
                <c:pt idx="4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89920"/>
        <c:axId val="143891456"/>
      </c:barChart>
      <c:catAx>
        <c:axId val="14388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891456"/>
        <c:crosses val="autoZero"/>
        <c:auto val="1"/>
        <c:lblAlgn val="ctr"/>
        <c:lblOffset val="100"/>
        <c:noMultiLvlLbl val="0"/>
      </c:catAx>
      <c:valAx>
        <c:axId val="143891456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5312296901804573"/>
              <c:y val="4.677201294794195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3889920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8064</c:v>
                </c:pt>
                <c:pt idx="1">
                  <c:v>7822</c:v>
                </c:pt>
                <c:pt idx="2">
                  <c:v>7587</c:v>
                </c:pt>
                <c:pt idx="3">
                  <c:v>7359</c:v>
                </c:pt>
                <c:pt idx="4">
                  <c:v>7138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23072"/>
        <c:axId val="147440000"/>
      </c:barChart>
      <c:catAx>
        <c:axId val="14392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440000"/>
        <c:crosses val="autoZero"/>
        <c:auto val="1"/>
        <c:lblAlgn val="ctr"/>
        <c:lblOffset val="100"/>
        <c:noMultiLvlLbl val="0"/>
      </c:catAx>
      <c:valAx>
        <c:axId val="147440000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3525732650325376"/>
              <c:y val="4.62215060277696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3923072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1001</c:v>
                </c:pt>
                <c:pt idx="1">
                  <c:v>1193</c:v>
                </c:pt>
                <c:pt idx="2">
                  <c:v>1189</c:v>
                </c:pt>
                <c:pt idx="3">
                  <c:v>1457</c:v>
                </c:pt>
                <c:pt idx="4">
                  <c:v>1600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8064</c:v>
                </c:pt>
                <c:pt idx="1">
                  <c:v>7822</c:v>
                </c:pt>
                <c:pt idx="2">
                  <c:v>7587</c:v>
                </c:pt>
                <c:pt idx="3">
                  <c:v>7359</c:v>
                </c:pt>
                <c:pt idx="4">
                  <c:v>7138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0800"/>
        <c:axId val="143991168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12.413194444444445</c:v>
                </c:pt>
                <c:pt idx="1">
                  <c:v>15.251853745845054</c:v>
                </c:pt>
                <c:pt idx="2">
                  <c:v>15.671543429550546</c:v>
                </c:pt>
                <c:pt idx="3">
                  <c:v>19.798885718168229</c:v>
                </c:pt>
                <c:pt idx="4">
                  <c:v>22.415242364808069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98976"/>
        <c:axId val="143993088"/>
      </c:lineChart>
      <c:catAx>
        <c:axId val="143980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991168"/>
        <c:crosses val="autoZero"/>
        <c:auto val="1"/>
        <c:lblAlgn val="ctr"/>
        <c:lblOffset val="100"/>
        <c:noMultiLvlLbl val="0"/>
      </c:catAx>
      <c:valAx>
        <c:axId val="143991168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629566130549088"/>
              <c:y val="3.808381682552838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3980800"/>
        <c:crosses val="autoZero"/>
        <c:crossBetween val="between"/>
        <c:majorUnit val="1500"/>
      </c:valAx>
      <c:valAx>
        <c:axId val="143993088"/>
        <c:scaling>
          <c:orientation val="minMax"/>
          <c:max val="9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3998976"/>
        <c:crosses val="max"/>
        <c:crossBetween val="between"/>
        <c:majorUnit val="15"/>
      </c:valAx>
      <c:catAx>
        <c:axId val="14399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9930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20391113082698"/>
          <c:y val="0.14148121376066056"/>
          <c:w val="0.79023067539092828"/>
          <c:h val="0.688563042185730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27027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31401.4</c:v>
                </c:pt>
                <c:pt idx="1">
                  <c:v>37244</c:v>
                </c:pt>
                <c:pt idx="2">
                  <c:v>42605.8</c:v>
                </c:pt>
                <c:pt idx="3">
                  <c:v>47743</c:v>
                </c:pt>
                <c:pt idx="4">
                  <c:v>45541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61952"/>
        <c:axId val="147663872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51.023202787136881</c:v>
                </c:pt>
                <c:pt idx="1">
                  <c:v>49.728815379658471</c:v>
                </c:pt>
                <c:pt idx="2">
                  <c:v>48.918222401644847</c:v>
                </c:pt>
                <c:pt idx="3">
                  <c:v>50.438807783339968</c:v>
                </c:pt>
                <c:pt idx="4">
                  <c:v>59.346522913418674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75776"/>
        <c:axId val="147674240"/>
      </c:lineChart>
      <c:catAx>
        <c:axId val="147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47663872"/>
        <c:crosses val="autoZero"/>
        <c:auto val="1"/>
        <c:lblAlgn val="ctr"/>
        <c:lblOffset val="100"/>
        <c:noMultiLvlLbl val="0"/>
      </c:catAx>
      <c:valAx>
        <c:axId val="147663872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661952"/>
        <c:crosses val="autoZero"/>
        <c:crossBetween val="between"/>
        <c:majorUnit val="10000"/>
      </c:valAx>
      <c:valAx>
        <c:axId val="147674240"/>
        <c:scaling>
          <c:orientation val="minMax"/>
          <c:max val="70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7675776"/>
        <c:crosses val="max"/>
        <c:crossBetween val="between"/>
        <c:majorUnit val="5"/>
      </c:valAx>
      <c:catAx>
        <c:axId val="14767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6742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9001</c:v>
                </c:pt>
                <c:pt idx="1">
                  <c:v>12090</c:v>
                </c:pt>
                <c:pt idx="2">
                  <c:v>15257</c:v>
                </c:pt>
                <c:pt idx="3">
                  <c:v>16230</c:v>
                </c:pt>
                <c:pt idx="4">
                  <c:v>18677</c:v>
                </c:pt>
              </c:numCache>
            </c:numRef>
          </c:val>
        </c:ser>
        <c:ser>
          <c:idx val="4"/>
          <c:order val="1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'1-①収益的収支比率'!$C$55:$G$55</c:f>
              <c:numCache>
                <c:formatCode>#,##0_);[Red]\(#,##0\)</c:formatCode>
                <c:ptCount val="5"/>
                <c:pt idx="0">
                  <c:v>3793</c:v>
                </c:pt>
                <c:pt idx="1">
                  <c:v>4020</c:v>
                </c:pt>
                <c:pt idx="2">
                  <c:v>4236</c:v>
                </c:pt>
                <c:pt idx="3">
                  <c:v>4093</c:v>
                </c:pt>
                <c:pt idx="4">
                  <c:v>3942</c:v>
                </c:pt>
              </c:numCache>
            </c:numRef>
          </c:val>
        </c:ser>
        <c:ser>
          <c:idx val="3"/>
          <c:order val="2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27801</c:v>
                </c:pt>
                <c:pt idx="1">
                  <c:v>32408</c:v>
                </c:pt>
                <c:pt idx="2">
                  <c:v>36503</c:v>
                </c:pt>
                <c:pt idx="3">
                  <c:v>41251</c:v>
                </c:pt>
                <c:pt idx="4">
                  <c:v>45541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40595</c:v>
                </c:pt>
                <c:pt idx="1">
                  <c:v>48518</c:v>
                </c:pt>
                <c:pt idx="2">
                  <c:v>55996</c:v>
                </c:pt>
                <c:pt idx="3">
                  <c:v>61574</c:v>
                </c:pt>
                <c:pt idx="4">
                  <c:v>68160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155136"/>
        <c:axId val="142156928"/>
      </c:barChart>
      <c:catAx>
        <c:axId val="142155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156928"/>
        <c:crosses val="autoZero"/>
        <c:auto val="1"/>
        <c:lblAlgn val="ctr"/>
        <c:lblOffset val="100"/>
        <c:noMultiLvlLbl val="0"/>
      </c:catAx>
      <c:valAx>
        <c:axId val="142156928"/>
        <c:scaling>
          <c:orientation val="minMax"/>
          <c:max val="75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6545425946316"/>
              <c:y val="5.651622218551352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2155136"/>
        <c:crosses val="autoZero"/>
        <c:crossBetween val="between"/>
        <c:majorUnit val="1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47391904411848"/>
          <c:y val="0.13597353308639049"/>
          <c:w val="0.7964989701378048"/>
          <c:h val="0.70068688017250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1001</c:v>
                </c:pt>
                <c:pt idx="1">
                  <c:v>1193</c:v>
                </c:pt>
                <c:pt idx="2">
                  <c:v>1189</c:v>
                </c:pt>
                <c:pt idx="3">
                  <c:v>1457</c:v>
                </c:pt>
                <c:pt idx="4">
                  <c:v>1600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8064</c:v>
                </c:pt>
                <c:pt idx="1">
                  <c:v>7822</c:v>
                </c:pt>
                <c:pt idx="2">
                  <c:v>7587</c:v>
                </c:pt>
                <c:pt idx="3">
                  <c:v>7359</c:v>
                </c:pt>
                <c:pt idx="4">
                  <c:v>7138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59712"/>
        <c:axId val="147861888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12.413194444444445</c:v>
                </c:pt>
                <c:pt idx="1">
                  <c:v>15.251853745845054</c:v>
                </c:pt>
                <c:pt idx="2">
                  <c:v>15.671543429550546</c:v>
                </c:pt>
                <c:pt idx="3">
                  <c:v>19.798885718168229</c:v>
                </c:pt>
                <c:pt idx="4">
                  <c:v>22.415242364808069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5600"/>
        <c:axId val="147863808"/>
      </c:lineChart>
      <c:catAx>
        <c:axId val="14785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861888"/>
        <c:crosses val="autoZero"/>
        <c:auto val="1"/>
        <c:lblAlgn val="ctr"/>
        <c:lblOffset val="100"/>
        <c:noMultiLvlLbl val="0"/>
      </c:catAx>
      <c:valAx>
        <c:axId val="147861888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033793264755119"/>
              <c:y val="5.110204205567234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859712"/>
        <c:crosses val="autoZero"/>
        <c:crossBetween val="between"/>
        <c:majorUnit val="1500"/>
      </c:valAx>
      <c:valAx>
        <c:axId val="147863808"/>
        <c:scaling>
          <c:orientation val="minMax"/>
          <c:max val="9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7865600"/>
        <c:crosses val="max"/>
        <c:crossBetween val="between"/>
        <c:majorUnit val="15"/>
      </c:valAx>
      <c:catAx>
        <c:axId val="14786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86380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665978259233529"/>
          <c:y val="0.1361489439494469"/>
          <c:w val="0.78229186158588038"/>
          <c:h val="0.70030075522979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258</c:v>
                </c:pt>
                <c:pt idx="1">
                  <c:v>293</c:v>
                </c:pt>
                <c:pt idx="2">
                  <c:v>324</c:v>
                </c:pt>
                <c:pt idx="3">
                  <c:v>372</c:v>
                </c:pt>
                <c:pt idx="4">
                  <c:v>414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561</c:v>
                </c:pt>
                <c:pt idx="1">
                  <c:v>657</c:v>
                </c:pt>
                <c:pt idx="2">
                  <c:v>743</c:v>
                </c:pt>
                <c:pt idx="3">
                  <c:v>825</c:v>
                </c:pt>
                <c:pt idx="4">
                  <c:v>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05920"/>
        <c:axId val="149566976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45.989304812834227</c:v>
                </c:pt>
                <c:pt idx="1">
                  <c:v>44.596651445966515</c:v>
                </c:pt>
                <c:pt idx="2">
                  <c:v>43.606998654104977</c:v>
                </c:pt>
                <c:pt idx="3">
                  <c:v>45.090909090909093</c:v>
                </c:pt>
                <c:pt idx="4">
                  <c:v>45.098039215686278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70688"/>
        <c:axId val="149568896"/>
      </c:lineChart>
      <c:catAx>
        <c:axId val="147905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49566976"/>
        <c:crosses val="autoZero"/>
        <c:auto val="1"/>
        <c:lblAlgn val="ctr"/>
        <c:lblOffset val="100"/>
        <c:noMultiLvlLbl val="0"/>
      </c:catAx>
      <c:valAx>
        <c:axId val="149566976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9.7367779967789683E-2"/>
              <c:y val="5.10848811197792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905920"/>
        <c:crosses val="autoZero"/>
        <c:crossBetween val="between"/>
        <c:majorUnit val="200"/>
      </c:valAx>
      <c:valAx>
        <c:axId val="149568896"/>
        <c:scaling>
          <c:orientation val="minMax"/>
          <c:max val="8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9570688"/>
        <c:crosses val="max"/>
        <c:crossBetween val="between"/>
        <c:majorUnit val="10"/>
      </c:valAx>
      <c:catAx>
        <c:axId val="14957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688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35784572864787"/>
          <c:y val="0.13572509151336057"/>
          <c:w val="0.75948934828376125"/>
          <c:h val="0.70123376470680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31401.4</c:v>
                </c:pt>
                <c:pt idx="1">
                  <c:v>37244</c:v>
                </c:pt>
                <c:pt idx="2">
                  <c:v>42605.8</c:v>
                </c:pt>
                <c:pt idx="3">
                  <c:v>47743</c:v>
                </c:pt>
                <c:pt idx="4">
                  <c:v>45541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94327</c:v>
                </c:pt>
                <c:pt idx="1">
                  <c:v>106923</c:v>
                </c:pt>
                <c:pt idx="2">
                  <c:v>118385</c:v>
                </c:pt>
                <c:pt idx="3">
                  <c:v>135746</c:v>
                </c:pt>
                <c:pt idx="4">
                  <c:v>151288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11264"/>
        <c:axId val="149613184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332.88938193730326</c:v>
                </c:pt>
                <c:pt idx="1">
                  <c:v>348.32543044994998</c:v>
                </c:pt>
                <c:pt idx="2">
                  <c:v>359.89187819402798</c:v>
                </c:pt>
                <c:pt idx="3">
                  <c:v>351.70833763057476</c:v>
                </c:pt>
                <c:pt idx="4">
                  <c:v>301.02189202051716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20992"/>
        <c:axId val="149619456"/>
      </c:lineChart>
      <c:catAx>
        <c:axId val="14961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49613184"/>
        <c:crosses val="autoZero"/>
        <c:auto val="1"/>
        <c:lblAlgn val="ctr"/>
        <c:lblOffset val="100"/>
        <c:noMultiLvlLbl val="0"/>
      </c:catAx>
      <c:valAx>
        <c:axId val="149613184"/>
        <c:scaling>
          <c:orientation val="minMax"/>
          <c:max val="1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9611264"/>
        <c:crosses val="autoZero"/>
        <c:crossBetween val="between"/>
        <c:majorUnit val="40000"/>
      </c:valAx>
      <c:valAx>
        <c:axId val="149619456"/>
        <c:scaling>
          <c:orientation val="minMax"/>
          <c:max val="4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49620992"/>
        <c:crosses val="max"/>
        <c:crossBetween val="between"/>
        <c:majorUnit val="50"/>
      </c:valAx>
      <c:catAx>
        <c:axId val="14962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1945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69035784394013"/>
          <c:y val="0.13717943259624119"/>
          <c:w val="0.7682774117354203"/>
          <c:h val="0.64918774671627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81957</c:v>
                </c:pt>
                <c:pt idx="1">
                  <c:v>100130</c:v>
                </c:pt>
                <c:pt idx="2">
                  <c:v>117284</c:v>
                </c:pt>
                <c:pt idx="3">
                  <c:v>119350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73856"/>
        <c:axId val="149680128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511.52789913868429</c:v>
                </c:pt>
                <c:pt idx="1">
                  <c:v>540.62955563954426</c:v>
                </c:pt>
                <c:pt idx="2">
                  <c:v>562.72910469244789</c:v>
                </c:pt>
                <c:pt idx="3">
                  <c:v>495.6189527012998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83584"/>
        <c:axId val="149682048"/>
      </c:lineChart>
      <c:catAx>
        <c:axId val="14967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680128"/>
        <c:crosses val="autoZero"/>
        <c:auto val="1"/>
        <c:lblAlgn val="ctr"/>
        <c:lblOffset val="100"/>
        <c:noMultiLvlLbl val="0"/>
      </c:catAx>
      <c:valAx>
        <c:axId val="149680128"/>
        <c:scaling>
          <c:orientation val="minMax"/>
          <c:max val="1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6.877365103431568E-2"/>
              <c:y val="4.95277457556067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9673856"/>
        <c:crosses val="autoZero"/>
        <c:crossBetween val="between"/>
        <c:majorUnit val="40000"/>
      </c:valAx>
      <c:valAx>
        <c:axId val="149682048"/>
        <c:scaling>
          <c:orientation val="minMax"/>
          <c:max val="6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9683584"/>
        <c:crosses val="max"/>
        <c:crossBetween val="between"/>
        <c:majorUnit val="150"/>
      </c:valAx>
      <c:catAx>
        <c:axId val="14968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820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665141077444764"/>
          <c:y val="0.14220038828062637"/>
          <c:w val="0.78249246368690328"/>
          <c:h val="0.686979951974088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36995</c:v>
                </c:pt>
                <c:pt idx="1">
                  <c:v>43682</c:v>
                </c:pt>
                <c:pt idx="2">
                  <c:v>49893</c:v>
                </c:pt>
                <c:pt idx="3">
                  <c:v>55082</c:v>
                </c:pt>
                <c:pt idx="4">
                  <c:v>68160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40595</c:v>
                </c:pt>
                <c:pt idx="1">
                  <c:v>48518</c:v>
                </c:pt>
                <c:pt idx="2">
                  <c:v>55996</c:v>
                </c:pt>
                <c:pt idx="3">
                  <c:v>61574</c:v>
                </c:pt>
                <c:pt idx="4">
                  <c:v>68160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27488"/>
        <c:axId val="149733760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91.131912797142505</c:v>
                </c:pt>
                <c:pt idx="1">
                  <c:v>90.032565233521581</c:v>
                </c:pt>
                <c:pt idx="2">
                  <c:v>89.101007214801058</c:v>
                </c:pt>
                <c:pt idx="3">
                  <c:v>89.45658881995648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41568"/>
        <c:axId val="149735680"/>
      </c:lineChart>
      <c:catAx>
        <c:axId val="14972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733760"/>
        <c:crosses val="autoZero"/>
        <c:auto val="1"/>
        <c:lblAlgn val="ctr"/>
        <c:lblOffset val="100"/>
        <c:noMultiLvlLbl val="0"/>
      </c:catAx>
      <c:valAx>
        <c:axId val="149733760"/>
        <c:scaling>
          <c:orientation val="minMax"/>
          <c:max val="75000"/>
          <c:min val="3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8.1068050909262182E-2"/>
              <c:y val="4.35400440401770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9727488"/>
        <c:crosses val="autoZero"/>
        <c:crossBetween val="between"/>
        <c:majorUnit val="15000"/>
      </c:valAx>
      <c:valAx>
        <c:axId val="149735680"/>
        <c:scaling>
          <c:orientation val="minMax"/>
          <c:max val="100"/>
          <c:min val="8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9741568"/>
        <c:crosses val="max"/>
        <c:crossBetween val="between"/>
        <c:majorUnit val="5"/>
      </c:valAx>
      <c:catAx>
        <c:axId val="1497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356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36995</c:v>
                </c:pt>
                <c:pt idx="1">
                  <c:v>43682</c:v>
                </c:pt>
                <c:pt idx="2">
                  <c:v>49893</c:v>
                </c:pt>
                <c:pt idx="3">
                  <c:v>55082</c:v>
                </c:pt>
                <c:pt idx="4">
                  <c:v>68160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40595</c:v>
                </c:pt>
                <c:pt idx="1">
                  <c:v>48518</c:v>
                </c:pt>
                <c:pt idx="2">
                  <c:v>55996</c:v>
                </c:pt>
                <c:pt idx="3">
                  <c:v>61574</c:v>
                </c:pt>
                <c:pt idx="4">
                  <c:v>68160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14272"/>
        <c:axId val="142216192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91.131912797142505</c:v>
                </c:pt>
                <c:pt idx="1">
                  <c:v>90.032565233521581</c:v>
                </c:pt>
                <c:pt idx="2">
                  <c:v>89.101007214801058</c:v>
                </c:pt>
                <c:pt idx="3">
                  <c:v>89.45658881995648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24000"/>
        <c:axId val="142222464"/>
      </c:lineChart>
      <c:catAx>
        <c:axId val="14221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2216192"/>
        <c:crosses val="autoZero"/>
        <c:auto val="1"/>
        <c:lblAlgn val="ctr"/>
        <c:lblOffset val="100"/>
        <c:noMultiLvlLbl val="0"/>
      </c:catAx>
      <c:valAx>
        <c:axId val="142216192"/>
        <c:scaling>
          <c:orientation val="minMax"/>
          <c:max val="75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980491219939678"/>
              <c:y val="3.593757676842118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2214272"/>
        <c:crosses val="autoZero"/>
        <c:crossBetween val="between"/>
        <c:majorUnit val="15000"/>
      </c:valAx>
      <c:valAx>
        <c:axId val="142222464"/>
        <c:scaling>
          <c:orientation val="minMax"/>
          <c:max val="100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2224000"/>
        <c:crosses val="max"/>
        <c:crossBetween val="between"/>
        <c:majorUnit val="5"/>
      </c:valAx>
      <c:catAx>
        <c:axId val="14222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2224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81957</c:v>
                </c:pt>
                <c:pt idx="1">
                  <c:v>100130</c:v>
                </c:pt>
                <c:pt idx="2">
                  <c:v>117284</c:v>
                </c:pt>
                <c:pt idx="3">
                  <c:v>119350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291695</c:v>
                </c:pt>
                <c:pt idx="1">
                  <c:v>333805</c:v>
                </c:pt>
                <c:pt idx="2">
                  <c:v>374749</c:v>
                </c:pt>
                <c:pt idx="3">
                  <c:v>405518</c:v>
                </c:pt>
                <c:pt idx="4">
                  <c:v>454241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'1-④企業債残高対事業規模比率'!$A$51:$B$51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209738</c:v>
                </c:pt>
                <c:pt idx="1">
                  <c:v>233675</c:v>
                </c:pt>
                <c:pt idx="2">
                  <c:v>257465</c:v>
                </c:pt>
                <c:pt idx="3">
                  <c:v>286168</c:v>
                </c:pt>
                <c:pt idx="4">
                  <c:v>454241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14592"/>
        <c:axId val="142416128"/>
      </c:barChart>
      <c:catAx>
        <c:axId val="14241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416128"/>
        <c:crosses val="autoZero"/>
        <c:auto val="1"/>
        <c:lblAlgn val="ctr"/>
        <c:lblOffset val="100"/>
        <c:noMultiLvlLbl val="0"/>
      </c:catAx>
      <c:valAx>
        <c:axId val="142416128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601000463177396"/>
              <c:y val="5.068216372914858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2414592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27030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'1-④企業債残高対事業規模比率'!$A$53:$B$53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27030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3856"/>
        <c:axId val="141889920"/>
      </c:barChart>
      <c:catAx>
        <c:axId val="14247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889920"/>
        <c:crosses val="autoZero"/>
        <c:auto val="1"/>
        <c:lblAlgn val="ctr"/>
        <c:lblOffset val="100"/>
        <c:noMultiLvlLbl val="0"/>
      </c:catAx>
      <c:valAx>
        <c:axId val="141889920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7027600692099151"/>
              <c:y val="4.02158746550123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2473856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81957</c:v>
                </c:pt>
                <c:pt idx="1">
                  <c:v>100130</c:v>
                </c:pt>
                <c:pt idx="2">
                  <c:v>117284</c:v>
                </c:pt>
                <c:pt idx="3">
                  <c:v>119350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13472"/>
        <c:axId val="141932032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511.52789913868429</c:v>
                </c:pt>
                <c:pt idx="1">
                  <c:v>540.62955563954426</c:v>
                </c:pt>
                <c:pt idx="2">
                  <c:v>562.72910469244789</c:v>
                </c:pt>
                <c:pt idx="3">
                  <c:v>495.6189527012998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35744"/>
        <c:axId val="141933952"/>
      </c:lineChart>
      <c:catAx>
        <c:axId val="14191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1932032"/>
        <c:crosses val="autoZero"/>
        <c:auto val="1"/>
        <c:lblAlgn val="ctr"/>
        <c:lblOffset val="100"/>
        <c:noMultiLvlLbl val="0"/>
      </c:catAx>
      <c:valAx>
        <c:axId val="141932032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9612824674120199"/>
              <c:y val="3.993403785053183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1913472"/>
        <c:crosses val="autoZero"/>
        <c:crossBetween val="between"/>
        <c:majorUnit val="100000"/>
      </c:valAx>
      <c:valAx>
        <c:axId val="141933952"/>
        <c:scaling>
          <c:orientation val="minMax"/>
          <c:max val="75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1935744"/>
        <c:crosses val="max"/>
        <c:crossBetween val="between"/>
        <c:majorUnit val="150"/>
      </c:valAx>
      <c:catAx>
        <c:axId val="14193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9339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5104"/>
        <c:axId val="142513280"/>
      </c:barChart>
      <c:catAx>
        <c:axId val="14249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513280"/>
        <c:crosses val="autoZero"/>
        <c:auto val="1"/>
        <c:lblAlgn val="ctr"/>
        <c:lblOffset val="100"/>
        <c:noMultiLvlLbl val="0"/>
      </c:catAx>
      <c:valAx>
        <c:axId val="142513280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172604600895475"/>
              <c:y val="4.739697829944848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249510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layout>
        <c:manualLayout>
          <c:xMode val="edge"/>
          <c:yMode val="edge"/>
          <c:x val="0.29984607261821261"/>
          <c:y val="2.7676029196498562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'1-⑤経費回収率'!$A$53:$B$53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'1-⑤経費回収率'!$C$53:$G$53</c:f>
              <c:numCache>
                <c:formatCode>#,##0_);[Red]\(#,##0\)</c:formatCode>
                <c:ptCount val="5"/>
                <c:pt idx="0">
                  <c:v>3600.4</c:v>
                </c:pt>
                <c:pt idx="1">
                  <c:v>4836</c:v>
                </c:pt>
                <c:pt idx="2">
                  <c:v>6102.8</c:v>
                </c:pt>
                <c:pt idx="3">
                  <c:v>6492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'1-⑤経費回収率'!$A$51:$B$51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27801</c:v>
                </c:pt>
                <c:pt idx="1">
                  <c:v>32408</c:v>
                </c:pt>
                <c:pt idx="2">
                  <c:v>36503</c:v>
                </c:pt>
                <c:pt idx="3">
                  <c:v>41251</c:v>
                </c:pt>
                <c:pt idx="4">
                  <c:v>45541</c:v>
                </c:pt>
              </c:numCache>
            </c:numRef>
          </c:val>
        </c:ser>
        <c:ser>
          <c:idx val="1"/>
          <c:order val="2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31401.4</c:v>
                </c:pt>
                <c:pt idx="1">
                  <c:v>37244</c:v>
                </c:pt>
                <c:pt idx="2">
                  <c:v>42605.8</c:v>
                </c:pt>
                <c:pt idx="3">
                  <c:v>47743</c:v>
                </c:pt>
                <c:pt idx="4">
                  <c:v>45541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968128"/>
        <c:axId val="141969664"/>
      </c:barChart>
      <c:catAx>
        <c:axId val="1419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969664"/>
        <c:crosses val="autoZero"/>
        <c:auto val="1"/>
        <c:lblAlgn val="ctr"/>
        <c:lblOffset val="100"/>
        <c:noMultiLvlLbl val="0"/>
      </c:catAx>
      <c:valAx>
        <c:axId val="141969664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218992014952301"/>
              <c:y val="3.89225936921819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1968128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16022</c:v>
                </c:pt>
                <c:pt idx="1">
                  <c:v>18521</c:v>
                </c:pt>
                <c:pt idx="2">
                  <c:v>20842</c:v>
                </c:pt>
                <c:pt idx="3">
                  <c:v>24081</c:v>
                </c:pt>
                <c:pt idx="4">
                  <c:v>27027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31401.4</c:v>
                </c:pt>
                <c:pt idx="1">
                  <c:v>37244</c:v>
                </c:pt>
                <c:pt idx="2">
                  <c:v>42605.8</c:v>
                </c:pt>
                <c:pt idx="3">
                  <c:v>47743</c:v>
                </c:pt>
                <c:pt idx="4">
                  <c:v>45541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8336"/>
        <c:axId val="142484608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51.023202787136881</c:v>
                </c:pt>
                <c:pt idx="1">
                  <c:v>49.728815379658471</c:v>
                </c:pt>
                <c:pt idx="2">
                  <c:v>48.918222401644847</c:v>
                </c:pt>
                <c:pt idx="3">
                  <c:v>50.438807783339968</c:v>
                </c:pt>
                <c:pt idx="4">
                  <c:v>59.346522913418674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15296"/>
        <c:axId val="142486528"/>
      </c:lineChart>
      <c:catAx>
        <c:axId val="14247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2484608"/>
        <c:crosses val="autoZero"/>
        <c:auto val="1"/>
        <c:lblAlgn val="ctr"/>
        <c:lblOffset val="100"/>
        <c:noMultiLvlLbl val="0"/>
      </c:catAx>
      <c:valAx>
        <c:axId val="142484608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02674077505016"/>
              <c:y val="3.87342897206342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2478336"/>
        <c:crosses val="autoZero"/>
        <c:crossBetween val="between"/>
        <c:majorUnit val="10000"/>
      </c:valAx>
      <c:valAx>
        <c:axId val="142486528"/>
        <c:scaling>
          <c:orientation val="minMax"/>
          <c:max val="70"/>
          <c:min val="4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2615296"/>
        <c:crosses val="max"/>
        <c:crossBetween val="between"/>
        <c:majorUnit val="5"/>
      </c:valAx>
      <c:catAx>
        <c:axId val="14261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4865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485775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4238625"/>
          <a:ext cx="79152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619125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47625</xdr:rowOff>
    </xdr:from>
    <xdr:to>
      <xdr:col>11</xdr:col>
      <xdr:colOff>628650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626620</xdr:colOff>
      <xdr:row>37</xdr:row>
      <xdr:rowOff>142875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0.90265</cdr:x>
      <cdr:y>0.03531</cdr:y>
    </cdr:from>
    <cdr:to>
      <cdr:x>0.98948</cdr:x>
      <cdr:y>0.0756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4838" y="204655"/>
          <a:ext cx="703648" cy="2334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542925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4238625"/>
          <a:ext cx="797242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142875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57149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626620</xdr:colOff>
      <xdr:row>37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0.9079</cdr:x>
      <cdr:y>0.02686</cdr:y>
    </cdr:from>
    <cdr:to>
      <cdr:x>0.99462</cdr:x>
      <cdr:y>0.06718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66000" y="155575"/>
          <a:ext cx="703648" cy="2334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</xdr:row>
      <xdr:rowOff>38100</xdr:rowOff>
    </xdr:from>
    <xdr:to>
      <xdr:col>23</xdr:col>
      <xdr:colOff>647700</xdr:colOff>
      <xdr:row>24</xdr:row>
      <xdr:rowOff>122464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46490</xdr:colOff>
      <xdr:row>25</xdr:row>
      <xdr:rowOff>27783</xdr:rowOff>
    </xdr:from>
    <xdr:to>
      <xdr:col>23</xdr:col>
      <xdr:colOff>659946</xdr:colOff>
      <xdr:row>46</xdr:row>
      <xdr:rowOff>142875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38222</xdr:colOff>
      <xdr:row>25</xdr:row>
      <xdr:rowOff>34018</xdr:rowOff>
    </xdr:from>
    <xdr:to>
      <xdr:col>15</xdr:col>
      <xdr:colOff>646339</xdr:colOff>
      <xdr:row>46</xdr:row>
      <xdr:rowOff>133351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54429</xdr:colOff>
      <xdr:row>25</xdr:row>
      <xdr:rowOff>47624</xdr:rowOff>
    </xdr:from>
    <xdr:to>
      <xdr:col>7</xdr:col>
      <xdr:colOff>639535</xdr:colOff>
      <xdr:row>46</xdr:row>
      <xdr:rowOff>123824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3</xdr:row>
      <xdr:rowOff>44450</xdr:rowOff>
    </xdr:from>
    <xdr:to>
      <xdr:col>15</xdr:col>
      <xdr:colOff>639536</xdr:colOff>
      <xdr:row>24</xdr:row>
      <xdr:rowOff>129267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36361</xdr:colOff>
      <xdr:row>3</xdr:row>
      <xdr:rowOff>34018</xdr:rowOff>
    </xdr:from>
    <xdr:to>
      <xdr:col>7</xdr:col>
      <xdr:colOff>639536</xdr:colOff>
      <xdr:row>24</xdr:row>
      <xdr:rowOff>129267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0.82772</cdr:x>
      <cdr:y>0.04574</cdr:y>
    </cdr:from>
    <cdr:to>
      <cdr:x>0.94923</cdr:x>
      <cdr:y>0.10422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55417" y="174743"/>
          <a:ext cx="654059" cy="2234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0.84437</cdr:x>
      <cdr:y>0.05071</cdr:y>
    </cdr:from>
    <cdr:to>
      <cdr:x>0.96588</cdr:x>
      <cdr:y>0.10919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66933" y="187616"/>
          <a:ext cx="657213" cy="21636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0.84246</cdr:x>
      <cdr:y>0.04803</cdr:y>
    </cdr:from>
    <cdr:to>
      <cdr:x>0.96397</cdr:x>
      <cdr:y>0.1065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41838" y="183841"/>
          <a:ext cx="655078" cy="2237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0.04124</cdr:y>
    </cdr:from>
    <cdr:to>
      <cdr:x>0.9455</cdr:x>
      <cdr:y>0.09972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54462" y="149313"/>
          <a:ext cx="656879" cy="2117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0.89773</cdr:x>
      <cdr:y>0.02394</cdr:y>
    </cdr:from>
    <cdr:to>
      <cdr:x>0.98457</cdr:x>
      <cdr:y>0.06732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83510" y="138890"/>
          <a:ext cx="704557" cy="25163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485775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5429250"/>
          <a:ext cx="79152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66674</xdr:rowOff>
    </xdr:from>
    <xdr:to>
      <xdr:col>11</xdr:col>
      <xdr:colOff>619125</xdr:colOff>
      <xdr:row>44</xdr:row>
      <xdr:rowOff>133349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76201</xdr:colOff>
      <xdr:row>7</xdr:row>
      <xdr:rowOff>57150</xdr:rowOff>
    </xdr:from>
    <xdr:to>
      <xdr:col>24</xdr:col>
      <xdr:colOff>619125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0.89717</cdr:x>
      <cdr:y>0.03155</cdr:y>
    </cdr:from>
    <cdr:to>
      <cdr:x>0.98401</cdr:x>
      <cdr:y>0.07072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55131" y="182694"/>
          <a:ext cx="702251" cy="2268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667250"/>
          <a:ext cx="8029575" cy="952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66674</xdr:rowOff>
    </xdr:from>
    <xdr:to>
      <xdr:col>11</xdr:col>
      <xdr:colOff>619125</xdr:colOff>
      <xdr:row>44</xdr:row>
      <xdr:rowOff>133349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619125</xdr:colOff>
      <xdr:row>37</xdr:row>
      <xdr:rowOff>127000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0.88956</cdr:x>
      <cdr:y>0.02885</cdr:y>
    </cdr:from>
    <cdr:to>
      <cdr:x>0.9764</cdr:x>
      <cdr:y>0.07069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02095" y="167178"/>
          <a:ext cx="703079" cy="2423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667250"/>
          <a:ext cx="79914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66675</xdr:rowOff>
    </xdr:from>
    <xdr:to>
      <xdr:col>24</xdr:col>
      <xdr:colOff>617095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0.88273</cdr:x>
      <cdr:y>0.02774</cdr:y>
    </cdr:from>
    <cdr:to>
      <cdr:x>0.96957</cdr:x>
      <cdr:y>0.07084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144994" y="160388"/>
          <a:ext cx="702902" cy="2491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523875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000625"/>
          <a:ext cx="79533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619124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66675</xdr:rowOff>
    </xdr:from>
    <xdr:to>
      <xdr:col>11</xdr:col>
      <xdr:colOff>619125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57151</xdr:colOff>
      <xdr:row>7</xdr:row>
      <xdr:rowOff>57150</xdr:rowOff>
    </xdr:from>
    <xdr:to>
      <xdr:col>24</xdr:col>
      <xdr:colOff>617095</xdr:colOff>
      <xdr:row>37</xdr:row>
      <xdr:rowOff>137583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view="pageBreakPreview" zoomScaleNormal="100" zoomScaleSheetLayoutView="100" workbookViewId="0">
      <selection activeCell="F32" sqref="F32:G35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9" width="9" customWidth="1"/>
  </cols>
  <sheetData>
    <row r="1" spans="2:15" ht="22.5" customHeight="1" thickBot="1">
      <c r="B1" s="1" t="s">
        <v>25</v>
      </c>
      <c r="C1" s="1"/>
      <c r="D1" s="1"/>
      <c r="E1" s="1"/>
      <c r="F1" s="4" t="s">
        <v>41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05" t="s">
        <v>11</v>
      </c>
      <c r="G3" s="106"/>
      <c r="H3" s="78"/>
      <c r="I3" s="107" t="s">
        <v>38</v>
      </c>
      <c r="J3" s="107"/>
      <c r="K3" s="107"/>
      <c r="L3" s="107"/>
      <c r="M3" s="107"/>
      <c r="N3" s="107"/>
      <c r="O3" s="108"/>
    </row>
    <row r="4" spans="2:15" ht="3.75" customHeight="1" thickTop="1">
      <c r="B4" s="10"/>
      <c r="C4" s="79"/>
      <c r="D4" s="109" t="s">
        <v>103</v>
      </c>
      <c r="E4" s="111" t="s">
        <v>0</v>
      </c>
      <c r="F4" s="113" t="s">
        <v>12</v>
      </c>
      <c r="G4" s="114"/>
      <c r="H4" s="80"/>
      <c r="I4" s="71"/>
      <c r="J4" s="71"/>
      <c r="K4" s="71"/>
      <c r="L4" s="71"/>
      <c r="M4" s="71"/>
      <c r="N4" s="5"/>
      <c r="O4" s="11"/>
    </row>
    <row r="5" spans="2:15" ht="15" customHeight="1">
      <c r="B5" s="12" t="s">
        <v>104</v>
      </c>
      <c r="C5" s="74" t="s">
        <v>26</v>
      </c>
      <c r="D5" s="110"/>
      <c r="E5" s="112"/>
      <c r="F5" s="115"/>
      <c r="G5" s="116"/>
      <c r="H5" s="80"/>
      <c r="I5" s="5"/>
      <c r="J5" s="119" t="s">
        <v>28</v>
      </c>
      <c r="K5" s="119"/>
      <c r="L5" s="119"/>
      <c r="M5" s="120" t="s">
        <v>105</v>
      </c>
      <c r="N5" s="120">
        <v>100</v>
      </c>
      <c r="O5" s="11"/>
    </row>
    <row r="6" spans="2:15" ht="15" customHeight="1">
      <c r="B6" s="12"/>
      <c r="C6" s="74"/>
      <c r="D6" s="110"/>
      <c r="E6" s="112"/>
      <c r="F6" s="115"/>
      <c r="G6" s="116"/>
      <c r="H6" s="80"/>
      <c r="I6" s="5"/>
      <c r="J6" s="120" t="s">
        <v>29</v>
      </c>
      <c r="K6" s="120"/>
      <c r="L6" s="120"/>
      <c r="M6" s="120"/>
      <c r="N6" s="120"/>
      <c r="O6" s="11"/>
    </row>
    <row r="7" spans="2:15" ht="3.75" customHeight="1">
      <c r="B7" s="12"/>
      <c r="C7" s="74"/>
      <c r="D7" s="110"/>
      <c r="E7" s="112"/>
      <c r="F7" s="117"/>
      <c r="G7" s="118"/>
      <c r="H7" s="80"/>
      <c r="I7" s="71"/>
      <c r="J7" s="71"/>
      <c r="K7" s="71"/>
      <c r="L7" s="71"/>
      <c r="M7" s="71"/>
      <c r="N7" s="5"/>
      <c r="O7" s="11"/>
    </row>
    <row r="8" spans="2:15" ht="3.75" customHeight="1">
      <c r="B8" s="12"/>
      <c r="C8" s="74"/>
      <c r="D8" s="123" t="s">
        <v>106</v>
      </c>
      <c r="E8" s="125" t="s">
        <v>1</v>
      </c>
      <c r="F8" s="127" t="s">
        <v>13</v>
      </c>
      <c r="G8" s="128"/>
      <c r="H8" s="131"/>
      <c r="I8" s="132"/>
      <c r="J8" s="132"/>
      <c r="K8" s="132"/>
      <c r="L8" s="132"/>
      <c r="M8" s="132"/>
      <c r="N8" s="132"/>
      <c r="O8" s="133"/>
    </row>
    <row r="9" spans="2:15" ht="15" customHeight="1">
      <c r="B9" s="10"/>
      <c r="C9" s="74"/>
      <c r="D9" s="110"/>
      <c r="E9" s="112"/>
      <c r="F9" s="129"/>
      <c r="G9" s="130"/>
      <c r="H9" s="134"/>
      <c r="I9" s="135"/>
      <c r="J9" s="135"/>
      <c r="K9" s="135"/>
      <c r="L9" s="135"/>
      <c r="M9" s="135"/>
      <c r="N9" s="135"/>
      <c r="O9" s="136"/>
    </row>
    <row r="10" spans="2:15" ht="15" customHeight="1">
      <c r="B10" s="10"/>
      <c r="C10" s="74"/>
      <c r="D10" s="110"/>
      <c r="E10" s="112"/>
      <c r="F10" s="129"/>
      <c r="G10" s="130"/>
      <c r="H10" s="134"/>
      <c r="I10" s="135"/>
      <c r="J10" s="135"/>
      <c r="K10" s="135"/>
      <c r="L10" s="135"/>
      <c r="M10" s="135"/>
      <c r="N10" s="135"/>
      <c r="O10" s="136"/>
    </row>
    <row r="11" spans="2:15" ht="3.75" customHeight="1">
      <c r="B11" s="10"/>
      <c r="C11" s="74"/>
      <c r="D11" s="124"/>
      <c r="E11" s="126"/>
      <c r="F11" s="129"/>
      <c r="G11" s="130"/>
      <c r="H11" s="137"/>
      <c r="I11" s="138"/>
      <c r="J11" s="138"/>
      <c r="K11" s="138"/>
      <c r="L11" s="138"/>
      <c r="M11" s="138"/>
      <c r="N11" s="138"/>
      <c r="O11" s="139"/>
    </row>
    <row r="12" spans="2:15" ht="3.75" customHeight="1">
      <c r="B12" s="10"/>
      <c r="C12" s="74"/>
      <c r="D12" s="110" t="s">
        <v>107</v>
      </c>
      <c r="E12" s="112" t="s">
        <v>2</v>
      </c>
      <c r="F12" s="127" t="s">
        <v>14</v>
      </c>
      <c r="G12" s="128"/>
      <c r="H12" s="131"/>
      <c r="I12" s="132"/>
      <c r="J12" s="132"/>
      <c r="K12" s="132"/>
      <c r="L12" s="132"/>
      <c r="M12" s="132"/>
      <c r="N12" s="132"/>
      <c r="O12" s="133"/>
    </row>
    <row r="13" spans="2:15" ht="15" customHeight="1">
      <c r="B13" s="10"/>
      <c r="C13" s="74"/>
      <c r="D13" s="110"/>
      <c r="E13" s="112"/>
      <c r="F13" s="129"/>
      <c r="G13" s="130"/>
      <c r="H13" s="134"/>
      <c r="I13" s="135"/>
      <c r="J13" s="135"/>
      <c r="K13" s="135"/>
      <c r="L13" s="135"/>
      <c r="M13" s="135"/>
      <c r="N13" s="135"/>
      <c r="O13" s="136"/>
    </row>
    <row r="14" spans="2:15" ht="15" customHeight="1">
      <c r="B14" s="10"/>
      <c r="C14" s="74"/>
      <c r="D14" s="110"/>
      <c r="E14" s="112"/>
      <c r="F14" s="129"/>
      <c r="G14" s="130"/>
      <c r="H14" s="134"/>
      <c r="I14" s="135"/>
      <c r="J14" s="135"/>
      <c r="K14" s="135"/>
      <c r="L14" s="135"/>
      <c r="M14" s="135"/>
      <c r="N14" s="135"/>
      <c r="O14" s="136"/>
    </row>
    <row r="15" spans="2:15" ht="3.75" customHeight="1">
      <c r="B15" s="10"/>
      <c r="C15" s="74"/>
      <c r="D15" s="110"/>
      <c r="E15" s="112"/>
      <c r="F15" s="140"/>
      <c r="G15" s="141"/>
      <c r="H15" s="137"/>
      <c r="I15" s="138"/>
      <c r="J15" s="138"/>
      <c r="K15" s="138"/>
      <c r="L15" s="138"/>
      <c r="M15" s="138"/>
      <c r="N15" s="138"/>
      <c r="O15" s="139"/>
    </row>
    <row r="16" spans="2:15" ht="3.75" customHeight="1">
      <c r="B16" s="10"/>
      <c r="C16" s="74"/>
      <c r="D16" s="142" t="s">
        <v>108</v>
      </c>
      <c r="E16" s="125" t="s">
        <v>3</v>
      </c>
      <c r="F16" s="144" t="s">
        <v>15</v>
      </c>
      <c r="G16" s="145"/>
      <c r="H16" s="81"/>
      <c r="I16" s="71"/>
      <c r="J16" s="71"/>
      <c r="K16" s="71"/>
      <c r="L16" s="71"/>
      <c r="M16" s="71"/>
      <c r="N16" s="5"/>
      <c r="O16" s="11"/>
    </row>
    <row r="17" spans="2:15" ht="15" customHeight="1">
      <c r="B17" s="10"/>
      <c r="C17" s="74"/>
      <c r="D17" s="142"/>
      <c r="E17" s="112"/>
      <c r="F17" s="144"/>
      <c r="G17" s="145"/>
      <c r="H17" s="81"/>
      <c r="I17" s="119" t="s">
        <v>30</v>
      </c>
      <c r="J17" s="119"/>
      <c r="K17" s="119"/>
      <c r="L17" s="119"/>
      <c r="M17" s="119"/>
      <c r="N17" s="120" t="s">
        <v>105</v>
      </c>
      <c r="O17" s="121">
        <v>100</v>
      </c>
    </row>
    <row r="18" spans="2:15" ht="15" customHeight="1">
      <c r="B18" s="10"/>
      <c r="C18" s="74"/>
      <c r="D18" s="142"/>
      <c r="E18" s="112"/>
      <c r="F18" s="144"/>
      <c r="G18" s="145"/>
      <c r="H18" s="81"/>
      <c r="I18" s="122" t="s">
        <v>31</v>
      </c>
      <c r="J18" s="122"/>
      <c r="K18" s="122"/>
      <c r="L18" s="122"/>
      <c r="M18" s="122"/>
      <c r="N18" s="120"/>
      <c r="O18" s="121"/>
    </row>
    <row r="19" spans="2:15" ht="3.75" customHeight="1">
      <c r="B19" s="10"/>
      <c r="C19" s="74"/>
      <c r="D19" s="143"/>
      <c r="E19" s="126"/>
      <c r="F19" s="146"/>
      <c r="G19" s="147"/>
      <c r="H19" s="82"/>
      <c r="I19" s="17"/>
      <c r="J19" s="17"/>
      <c r="K19" s="17"/>
      <c r="L19" s="17"/>
      <c r="M19" s="17"/>
      <c r="N19" s="17"/>
      <c r="O19" s="19"/>
    </row>
    <row r="20" spans="2:15" ht="3.75" customHeight="1">
      <c r="B20" s="10"/>
      <c r="C20" s="74"/>
      <c r="D20" s="110" t="s">
        <v>109</v>
      </c>
      <c r="E20" s="125" t="s">
        <v>4</v>
      </c>
      <c r="F20" s="129" t="s">
        <v>16</v>
      </c>
      <c r="G20" s="130"/>
      <c r="H20" s="75"/>
      <c r="I20" s="71"/>
      <c r="J20" s="71"/>
      <c r="K20" s="71"/>
      <c r="L20" s="71"/>
      <c r="M20" s="71"/>
      <c r="N20" s="71"/>
      <c r="O20" s="72"/>
    </row>
    <row r="21" spans="2:15" ht="15" customHeight="1">
      <c r="B21" s="10"/>
      <c r="C21" s="74"/>
      <c r="D21" s="110"/>
      <c r="E21" s="112"/>
      <c r="F21" s="129"/>
      <c r="G21" s="130"/>
      <c r="H21" s="75"/>
      <c r="I21" s="5"/>
      <c r="J21" s="119" t="s">
        <v>32</v>
      </c>
      <c r="K21" s="119"/>
      <c r="L21" s="119"/>
      <c r="M21" s="120" t="s">
        <v>105</v>
      </c>
      <c r="N21" s="120">
        <v>100</v>
      </c>
      <c r="O21" s="11"/>
    </row>
    <row r="22" spans="2:15" ht="15" customHeight="1">
      <c r="B22" s="10"/>
      <c r="C22" s="74"/>
      <c r="D22" s="110"/>
      <c r="E22" s="112"/>
      <c r="F22" s="129"/>
      <c r="G22" s="130"/>
      <c r="H22" s="75"/>
      <c r="I22" s="5"/>
      <c r="J22" s="120" t="s">
        <v>33</v>
      </c>
      <c r="K22" s="120"/>
      <c r="L22" s="120"/>
      <c r="M22" s="120"/>
      <c r="N22" s="120"/>
      <c r="O22" s="11"/>
    </row>
    <row r="23" spans="2:15" ht="3.75" customHeight="1">
      <c r="B23" s="10"/>
      <c r="C23" s="74"/>
      <c r="D23" s="110"/>
      <c r="E23" s="112"/>
      <c r="F23" s="129"/>
      <c r="G23" s="130"/>
      <c r="H23" s="75"/>
      <c r="I23" s="83"/>
      <c r="J23" s="17"/>
      <c r="K23" s="17"/>
      <c r="L23" s="17"/>
      <c r="M23" s="17"/>
      <c r="N23" s="17"/>
      <c r="O23" s="18"/>
    </row>
    <row r="24" spans="2:15" ht="3.75" customHeight="1">
      <c r="B24" s="10"/>
      <c r="C24" s="74"/>
      <c r="D24" s="123" t="s">
        <v>110</v>
      </c>
      <c r="E24" s="125" t="s">
        <v>5</v>
      </c>
      <c r="F24" s="127" t="s">
        <v>17</v>
      </c>
      <c r="G24" s="128"/>
      <c r="H24" s="75"/>
      <c r="I24" s="5"/>
      <c r="J24" s="71"/>
      <c r="K24" s="71"/>
      <c r="L24" s="71"/>
      <c r="M24" s="71"/>
      <c r="N24" s="71"/>
      <c r="O24" s="11"/>
    </row>
    <row r="25" spans="2:15" ht="15" customHeight="1">
      <c r="B25" s="10"/>
      <c r="C25" s="74"/>
      <c r="D25" s="110"/>
      <c r="E25" s="112"/>
      <c r="F25" s="129"/>
      <c r="G25" s="130"/>
      <c r="H25" s="75"/>
      <c r="I25" s="5"/>
      <c r="J25" s="119" t="s">
        <v>33</v>
      </c>
      <c r="K25" s="119"/>
      <c r="L25" s="119"/>
      <c r="M25" s="120" t="s">
        <v>105</v>
      </c>
      <c r="N25" s="120">
        <v>100</v>
      </c>
      <c r="O25" s="11"/>
    </row>
    <row r="26" spans="2:15" ht="15" customHeight="1">
      <c r="B26" s="10"/>
      <c r="C26" s="74"/>
      <c r="D26" s="110"/>
      <c r="E26" s="112"/>
      <c r="F26" s="129"/>
      <c r="G26" s="130"/>
      <c r="H26" s="75"/>
      <c r="I26" s="5"/>
      <c r="J26" s="120" t="s">
        <v>34</v>
      </c>
      <c r="K26" s="120"/>
      <c r="L26" s="120"/>
      <c r="M26" s="120"/>
      <c r="N26" s="120"/>
      <c r="O26" s="11"/>
    </row>
    <row r="27" spans="2:15" ht="3.75" customHeight="1">
      <c r="B27" s="10"/>
      <c r="C27" s="74"/>
      <c r="D27" s="124"/>
      <c r="E27" s="126"/>
      <c r="F27" s="140"/>
      <c r="G27" s="141"/>
      <c r="H27" s="76"/>
      <c r="I27" s="83"/>
      <c r="J27" s="17"/>
      <c r="K27" s="17"/>
      <c r="L27" s="17"/>
      <c r="M27" s="17"/>
      <c r="N27" s="17"/>
      <c r="O27" s="18"/>
    </row>
    <row r="28" spans="2:15" ht="3.75" customHeight="1">
      <c r="B28" s="10"/>
      <c r="C28" s="74"/>
      <c r="D28" s="123" t="s">
        <v>111</v>
      </c>
      <c r="E28" s="125" t="s">
        <v>6</v>
      </c>
      <c r="F28" s="127" t="s">
        <v>19</v>
      </c>
      <c r="G28" s="128"/>
      <c r="H28" s="75"/>
      <c r="I28" s="5"/>
      <c r="J28" s="71"/>
      <c r="K28" s="71"/>
      <c r="L28" s="71"/>
      <c r="M28" s="71"/>
      <c r="N28" s="71"/>
      <c r="O28" s="11"/>
    </row>
    <row r="29" spans="2:15" ht="15" customHeight="1">
      <c r="B29" s="10"/>
      <c r="C29" s="74"/>
      <c r="D29" s="110"/>
      <c r="E29" s="112"/>
      <c r="F29" s="129"/>
      <c r="G29" s="130"/>
      <c r="H29" s="75"/>
      <c r="I29" s="5"/>
      <c r="J29" s="119" t="s">
        <v>35</v>
      </c>
      <c r="K29" s="119"/>
      <c r="L29" s="119"/>
      <c r="M29" s="120" t="s">
        <v>105</v>
      </c>
      <c r="N29" s="120">
        <v>100</v>
      </c>
      <c r="O29" s="11"/>
    </row>
    <row r="30" spans="2:15" ht="15" customHeight="1">
      <c r="B30" s="10"/>
      <c r="C30" s="74"/>
      <c r="D30" s="110"/>
      <c r="E30" s="112"/>
      <c r="F30" s="129"/>
      <c r="G30" s="130"/>
      <c r="H30" s="75"/>
      <c r="I30" s="5"/>
      <c r="J30" s="120" t="s">
        <v>36</v>
      </c>
      <c r="K30" s="120"/>
      <c r="L30" s="120"/>
      <c r="M30" s="120"/>
      <c r="N30" s="120"/>
      <c r="O30" s="11"/>
    </row>
    <row r="31" spans="2:15" ht="3.75" customHeight="1">
      <c r="B31" s="10"/>
      <c r="C31" s="74"/>
      <c r="D31" s="124"/>
      <c r="E31" s="126"/>
      <c r="F31" s="140"/>
      <c r="G31" s="141"/>
      <c r="H31" s="76"/>
      <c r="I31" s="83"/>
      <c r="J31" s="17"/>
      <c r="K31" s="17"/>
      <c r="L31" s="17"/>
      <c r="M31" s="17"/>
      <c r="N31" s="17"/>
      <c r="O31" s="18"/>
    </row>
    <row r="32" spans="2:15" ht="3.75" customHeight="1">
      <c r="B32" s="10"/>
      <c r="C32" s="74"/>
      <c r="D32" s="110" t="s">
        <v>112</v>
      </c>
      <c r="E32" s="112" t="s">
        <v>7</v>
      </c>
      <c r="F32" s="129" t="s">
        <v>18</v>
      </c>
      <c r="G32" s="130"/>
      <c r="H32" s="75"/>
      <c r="I32" s="5"/>
      <c r="J32" s="71"/>
      <c r="K32" s="71"/>
      <c r="L32" s="71"/>
      <c r="M32" s="71"/>
      <c r="N32" s="71"/>
      <c r="O32" s="11"/>
    </row>
    <row r="33" spans="2:15" ht="15" customHeight="1">
      <c r="B33" s="10"/>
      <c r="C33" s="74"/>
      <c r="D33" s="110"/>
      <c r="E33" s="112"/>
      <c r="F33" s="129"/>
      <c r="G33" s="130"/>
      <c r="H33" s="75"/>
      <c r="I33" s="5"/>
      <c r="J33" s="120" t="s">
        <v>37</v>
      </c>
      <c r="K33" s="120"/>
      <c r="L33" s="120"/>
      <c r="M33" s="120" t="s">
        <v>105</v>
      </c>
      <c r="N33" s="120">
        <v>100</v>
      </c>
      <c r="O33" s="11"/>
    </row>
    <row r="34" spans="2:15" ht="15" customHeight="1">
      <c r="B34" s="10"/>
      <c r="C34" s="74"/>
      <c r="D34" s="110"/>
      <c r="E34" s="112"/>
      <c r="F34" s="129"/>
      <c r="G34" s="130"/>
      <c r="H34" s="75"/>
      <c r="I34" s="5"/>
      <c r="J34" s="122" t="s">
        <v>23</v>
      </c>
      <c r="K34" s="122"/>
      <c r="L34" s="122"/>
      <c r="M34" s="120"/>
      <c r="N34" s="120"/>
      <c r="O34" s="11"/>
    </row>
    <row r="35" spans="2:15" ht="3.75" customHeight="1">
      <c r="B35" s="13"/>
      <c r="C35" s="74"/>
      <c r="D35" s="148"/>
      <c r="E35" s="149"/>
      <c r="F35" s="150"/>
      <c r="G35" s="151"/>
      <c r="H35" s="77"/>
      <c r="I35" s="70"/>
      <c r="J35" s="70"/>
      <c r="K35" s="70"/>
      <c r="L35" s="70"/>
      <c r="M35" s="70"/>
      <c r="N35" s="7"/>
      <c r="O35" s="20"/>
    </row>
    <row r="36" spans="2:15" ht="3.75" customHeight="1">
      <c r="B36" s="10"/>
      <c r="C36" s="73"/>
      <c r="D36" s="152" t="s">
        <v>103</v>
      </c>
      <c r="E36" s="153" t="s">
        <v>8</v>
      </c>
      <c r="F36" s="154" t="s">
        <v>20</v>
      </c>
      <c r="G36" s="155"/>
      <c r="H36" s="156"/>
      <c r="I36" s="157"/>
      <c r="J36" s="157"/>
      <c r="K36" s="157"/>
      <c r="L36" s="157"/>
      <c r="M36" s="157"/>
      <c r="N36" s="157"/>
      <c r="O36" s="158"/>
    </row>
    <row r="37" spans="2:15" ht="15" customHeight="1">
      <c r="B37" s="12" t="s">
        <v>113</v>
      </c>
      <c r="C37" s="74" t="s">
        <v>27</v>
      </c>
      <c r="D37" s="110"/>
      <c r="E37" s="112"/>
      <c r="F37" s="129"/>
      <c r="G37" s="130"/>
      <c r="H37" s="134"/>
      <c r="I37" s="135"/>
      <c r="J37" s="135"/>
      <c r="K37" s="135"/>
      <c r="L37" s="135"/>
      <c r="M37" s="135"/>
      <c r="N37" s="135"/>
      <c r="O37" s="136"/>
    </row>
    <row r="38" spans="2:15" ht="15" customHeight="1">
      <c r="B38" s="12"/>
      <c r="C38" s="74"/>
      <c r="D38" s="110"/>
      <c r="E38" s="112"/>
      <c r="F38" s="129"/>
      <c r="G38" s="130"/>
      <c r="H38" s="134"/>
      <c r="I38" s="135"/>
      <c r="J38" s="135"/>
      <c r="K38" s="135"/>
      <c r="L38" s="135"/>
      <c r="M38" s="135"/>
      <c r="N38" s="135"/>
      <c r="O38" s="136"/>
    </row>
    <row r="39" spans="2:15" ht="3.75" customHeight="1">
      <c r="B39" s="12"/>
      <c r="C39" s="74"/>
      <c r="D39" s="124"/>
      <c r="E39" s="126"/>
      <c r="F39" s="140"/>
      <c r="G39" s="141"/>
      <c r="H39" s="137"/>
      <c r="I39" s="138"/>
      <c r="J39" s="138"/>
      <c r="K39" s="138"/>
      <c r="L39" s="138"/>
      <c r="M39" s="138"/>
      <c r="N39" s="138"/>
      <c r="O39" s="139"/>
    </row>
    <row r="40" spans="2:15" ht="3.75" customHeight="1">
      <c r="B40" s="12"/>
      <c r="C40" s="74"/>
      <c r="D40" s="123" t="s">
        <v>106</v>
      </c>
      <c r="E40" s="125" t="s">
        <v>9</v>
      </c>
      <c r="F40" s="159" t="s">
        <v>21</v>
      </c>
      <c r="G40" s="160"/>
      <c r="H40" s="161"/>
      <c r="I40" s="162"/>
      <c r="J40" s="162"/>
      <c r="K40" s="162"/>
      <c r="L40" s="162"/>
      <c r="M40" s="162"/>
      <c r="N40" s="162"/>
      <c r="O40" s="163"/>
    </row>
    <row r="41" spans="2:15" ht="15" customHeight="1">
      <c r="B41" s="10"/>
      <c r="C41" s="74"/>
      <c r="D41" s="110"/>
      <c r="E41" s="112"/>
      <c r="F41" s="144"/>
      <c r="G41" s="145"/>
      <c r="H41" s="164"/>
      <c r="I41" s="165"/>
      <c r="J41" s="165"/>
      <c r="K41" s="165"/>
      <c r="L41" s="165"/>
      <c r="M41" s="165"/>
      <c r="N41" s="165"/>
      <c r="O41" s="166"/>
    </row>
    <row r="42" spans="2:15" ht="15" customHeight="1">
      <c r="B42" s="10"/>
      <c r="C42" s="74"/>
      <c r="D42" s="110"/>
      <c r="E42" s="112"/>
      <c r="F42" s="144"/>
      <c r="G42" s="145"/>
      <c r="H42" s="164"/>
      <c r="I42" s="165"/>
      <c r="J42" s="165"/>
      <c r="K42" s="165"/>
      <c r="L42" s="165"/>
      <c r="M42" s="165"/>
      <c r="N42" s="165"/>
      <c r="O42" s="166"/>
    </row>
    <row r="43" spans="2:15" ht="3.75" customHeight="1">
      <c r="B43" s="10"/>
      <c r="C43" s="74"/>
      <c r="D43" s="124"/>
      <c r="E43" s="126"/>
      <c r="F43" s="146"/>
      <c r="G43" s="147"/>
      <c r="H43" s="167"/>
      <c r="I43" s="168"/>
      <c r="J43" s="168"/>
      <c r="K43" s="168"/>
      <c r="L43" s="168"/>
      <c r="M43" s="168"/>
      <c r="N43" s="168"/>
      <c r="O43" s="169"/>
    </row>
    <row r="44" spans="2:15" ht="3.75" customHeight="1">
      <c r="B44" s="10"/>
      <c r="C44" s="74"/>
      <c r="D44" s="110" t="s">
        <v>107</v>
      </c>
      <c r="E44" s="171" t="s">
        <v>10</v>
      </c>
      <c r="F44" s="129" t="s">
        <v>22</v>
      </c>
      <c r="G44" s="130"/>
      <c r="H44" s="75"/>
      <c r="I44" s="5"/>
      <c r="J44" s="5"/>
      <c r="K44" s="5"/>
      <c r="L44" s="5"/>
      <c r="M44" s="5"/>
      <c r="N44" s="5"/>
      <c r="O44" s="11"/>
    </row>
    <row r="45" spans="2:15" ht="15" customHeight="1">
      <c r="B45" s="10"/>
      <c r="C45" s="6"/>
      <c r="D45" s="110"/>
      <c r="E45" s="171"/>
      <c r="F45" s="129"/>
      <c r="G45" s="130"/>
      <c r="H45" s="75"/>
      <c r="I45" s="119" t="s">
        <v>39</v>
      </c>
      <c r="J45" s="119"/>
      <c r="K45" s="119"/>
      <c r="L45" s="119"/>
      <c r="M45" s="119"/>
      <c r="N45" s="120" t="s">
        <v>105</v>
      </c>
      <c r="O45" s="121">
        <v>100</v>
      </c>
    </row>
    <row r="46" spans="2:15" ht="13.5" customHeight="1">
      <c r="B46" s="10"/>
      <c r="C46" s="5"/>
      <c r="D46" s="110"/>
      <c r="E46" s="171"/>
      <c r="F46" s="129"/>
      <c r="G46" s="130"/>
      <c r="H46" s="75"/>
      <c r="I46" s="120" t="s">
        <v>40</v>
      </c>
      <c r="J46" s="120"/>
      <c r="K46" s="120"/>
      <c r="L46" s="120"/>
      <c r="M46" s="120"/>
      <c r="N46" s="120"/>
      <c r="O46" s="121"/>
    </row>
    <row r="47" spans="2:15" ht="3.75" customHeight="1" thickBot="1">
      <c r="B47" s="14"/>
      <c r="C47" s="15"/>
      <c r="D47" s="170"/>
      <c r="E47" s="172"/>
      <c r="F47" s="173"/>
      <c r="G47" s="174"/>
      <c r="H47" s="84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67">
    <mergeCell ref="O45:O46"/>
    <mergeCell ref="I46:M46"/>
    <mergeCell ref="D36:D39"/>
    <mergeCell ref="E36:E39"/>
    <mergeCell ref="F36:G39"/>
    <mergeCell ref="H36:O39"/>
    <mergeCell ref="D40:D43"/>
    <mergeCell ref="E40:E43"/>
    <mergeCell ref="F40:G43"/>
    <mergeCell ref="H40:O43"/>
    <mergeCell ref="D44:D47"/>
    <mergeCell ref="E44:E47"/>
    <mergeCell ref="F44:G47"/>
    <mergeCell ref="I45:M45"/>
    <mergeCell ref="N45:N46"/>
    <mergeCell ref="N33:N34"/>
    <mergeCell ref="J34:L34"/>
    <mergeCell ref="D28:D31"/>
    <mergeCell ref="E28:E31"/>
    <mergeCell ref="F28:G31"/>
    <mergeCell ref="J29:L29"/>
    <mergeCell ref="M29:M30"/>
    <mergeCell ref="N29:N30"/>
    <mergeCell ref="J30:L30"/>
    <mergeCell ref="D32:D35"/>
    <mergeCell ref="E32:E35"/>
    <mergeCell ref="F32:G35"/>
    <mergeCell ref="J33:L33"/>
    <mergeCell ref="M33:M34"/>
    <mergeCell ref="N25:N26"/>
    <mergeCell ref="J26:L26"/>
    <mergeCell ref="D20:D23"/>
    <mergeCell ref="E20:E23"/>
    <mergeCell ref="F20:G23"/>
    <mergeCell ref="J21:L21"/>
    <mergeCell ref="M21:M22"/>
    <mergeCell ref="N21:N22"/>
    <mergeCell ref="J22:L22"/>
    <mergeCell ref="D24:D27"/>
    <mergeCell ref="E24:E27"/>
    <mergeCell ref="F24:G27"/>
    <mergeCell ref="J25:L25"/>
    <mergeCell ref="M25:M26"/>
    <mergeCell ref="O17:O18"/>
    <mergeCell ref="I18:M18"/>
    <mergeCell ref="D8:D11"/>
    <mergeCell ref="E8:E11"/>
    <mergeCell ref="F8:G11"/>
    <mergeCell ref="H8:O11"/>
    <mergeCell ref="D12:D15"/>
    <mergeCell ref="E12:E15"/>
    <mergeCell ref="F12:G15"/>
    <mergeCell ref="H12:O15"/>
    <mergeCell ref="D16:D19"/>
    <mergeCell ref="E16:E19"/>
    <mergeCell ref="F16:G19"/>
    <mergeCell ref="I17:M17"/>
    <mergeCell ref="N17:N18"/>
    <mergeCell ref="F3:G3"/>
    <mergeCell ref="I3:O3"/>
    <mergeCell ref="D4:D7"/>
    <mergeCell ref="E4:E7"/>
    <mergeCell ref="F4:G7"/>
    <mergeCell ref="J5:L5"/>
    <mergeCell ref="M5:M6"/>
    <mergeCell ref="N5:N6"/>
    <mergeCell ref="J6:L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"/>
  <sheetViews>
    <sheetView zoomScaleNormal="100" zoomScaleSheetLayoutView="85" workbookViewId="0">
      <selection activeCell="M17" sqref="M17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77" t="s">
        <v>79</v>
      </c>
      <c r="S1" s="179" t="s">
        <v>0</v>
      </c>
      <c r="T1" s="180"/>
      <c r="U1" s="183" t="s">
        <v>80</v>
      </c>
      <c r="V1" s="184"/>
      <c r="W1" s="184"/>
      <c r="X1" s="184"/>
      <c r="Y1" s="18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78"/>
      <c r="S2" s="181"/>
      <c r="T2" s="182"/>
      <c r="U2" s="186"/>
      <c r="V2" s="187"/>
      <c r="W2" s="187"/>
      <c r="X2" s="187"/>
      <c r="Y2" s="18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03" t="s">
        <v>43</v>
      </c>
      <c r="D48" s="103" t="s">
        <v>44</v>
      </c>
      <c r="E48" s="103" t="s">
        <v>48</v>
      </c>
      <c r="F48" s="103" t="s">
        <v>114</v>
      </c>
      <c r="G48" s="39" t="s">
        <v>118</v>
      </c>
      <c r="H48" s="171"/>
      <c r="I48" s="171"/>
    </row>
    <row r="49" spans="1:9" ht="15" customHeight="1">
      <c r="A49" s="189" t="s">
        <v>28</v>
      </c>
      <c r="B49" s="190"/>
      <c r="C49" s="48">
        <v>36995</v>
      </c>
      <c r="D49" s="48">
        <v>43682</v>
      </c>
      <c r="E49" s="49">
        <v>49893</v>
      </c>
      <c r="F49" s="49">
        <v>55082</v>
      </c>
      <c r="G49" s="49">
        <v>68160</v>
      </c>
      <c r="H49" s="171" t="s">
        <v>65</v>
      </c>
      <c r="I49" s="171"/>
    </row>
    <row r="50" spans="1:9" ht="15" customHeight="1">
      <c r="A50" s="189" t="s">
        <v>24</v>
      </c>
      <c r="B50" s="190"/>
      <c r="C50" s="48">
        <v>16024</v>
      </c>
      <c r="D50" s="48">
        <v>18523</v>
      </c>
      <c r="E50" s="49">
        <v>20844</v>
      </c>
      <c r="F50" s="49">
        <v>24083</v>
      </c>
      <c r="G50" s="49">
        <v>27030</v>
      </c>
      <c r="H50" s="171" t="s">
        <v>99</v>
      </c>
      <c r="I50" s="171"/>
    </row>
    <row r="51" spans="1:9" ht="15" customHeight="1">
      <c r="A51" s="189" t="s">
        <v>98</v>
      </c>
      <c r="B51" s="190"/>
      <c r="C51" s="48">
        <v>20971</v>
      </c>
      <c r="D51" s="48">
        <v>25159</v>
      </c>
      <c r="E51" s="49">
        <v>29049</v>
      </c>
      <c r="F51" s="49">
        <v>30999</v>
      </c>
      <c r="G51" s="49">
        <v>41130</v>
      </c>
      <c r="H51" s="171" t="s">
        <v>100</v>
      </c>
      <c r="I51" s="171"/>
    </row>
    <row r="52" spans="1:9" ht="15" customHeight="1">
      <c r="A52" s="175" t="s">
        <v>68</v>
      </c>
      <c r="B52" s="176"/>
      <c r="C52" s="48">
        <f>C53+C56</f>
        <v>40595</v>
      </c>
      <c r="D52" s="48">
        <f>D53+D56</f>
        <v>48518</v>
      </c>
      <c r="E52" s="48">
        <f>E53+E56</f>
        <v>55996</v>
      </c>
      <c r="F52" s="48">
        <f>F53+F56</f>
        <v>61574</v>
      </c>
      <c r="G52" s="48">
        <f>G53+G56</f>
        <v>68160</v>
      </c>
      <c r="H52" s="23"/>
      <c r="I52" s="23"/>
    </row>
    <row r="53" spans="1:9" ht="15" customHeight="1">
      <c r="A53" s="148" t="s">
        <v>63</v>
      </c>
      <c r="B53" s="191"/>
      <c r="C53" s="62">
        <v>31594</v>
      </c>
      <c r="D53" s="62">
        <v>36428</v>
      </c>
      <c r="E53" s="63">
        <v>40739</v>
      </c>
      <c r="F53" s="63">
        <v>45344</v>
      </c>
      <c r="G53" s="63">
        <v>49483</v>
      </c>
      <c r="H53" s="171" t="s">
        <v>66</v>
      </c>
      <c r="I53" s="171"/>
    </row>
    <row r="54" spans="1:9" ht="15" customHeight="1">
      <c r="A54" s="148" t="s">
        <v>96</v>
      </c>
      <c r="B54" s="191"/>
      <c r="C54" s="62">
        <v>27801</v>
      </c>
      <c r="D54" s="62">
        <v>32408</v>
      </c>
      <c r="E54" s="63">
        <v>36503</v>
      </c>
      <c r="F54" s="63">
        <v>41251</v>
      </c>
      <c r="G54" s="63">
        <v>45541</v>
      </c>
      <c r="H54" s="171" t="s">
        <v>101</v>
      </c>
      <c r="I54" s="171"/>
    </row>
    <row r="55" spans="1:9" ht="15" customHeight="1">
      <c r="A55" s="148" t="s">
        <v>97</v>
      </c>
      <c r="B55" s="191"/>
      <c r="C55" s="62">
        <v>3793</v>
      </c>
      <c r="D55" s="62">
        <v>4020</v>
      </c>
      <c r="E55" s="63">
        <v>4236</v>
      </c>
      <c r="F55" s="63">
        <v>4093</v>
      </c>
      <c r="G55" s="63">
        <v>3942</v>
      </c>
      <c r="H55" s="171" t="s">
        <v>102</v>
      </c>
      <c r="I55" s="171"/>
    </row>
    <row r="56" spans="1:9" ht="15" customHeight="1" thickBot="1">
      <c r="A56" s="189" t="s">
        <v>64</v>
      </c>
      <c r="B56" s="190"/>
      <c r="C56" s="48">
        <v>9001</v>
      </c>
      <c r="D56" s="48">
        <v>12090</v>
      </c>
      <c r="E56" s="49">
        <v>15257</v>
      </c>
      <c r="F56" s="49">
        <v>16230</v>
      </c>
      <c r="G56" s="49">
        <v>18677</v>
      </c>
      <c r="H56" s="23" t="s">
        <v>67</v>
      </c>
      <c r="I56" s="23"/>
    </row>
    <row r="57" spans="1:9" ht="15" customHeight="1" thickBot="1">
      <c r="A57" s="192" t="s">
        <v>0</v>
      </c>
      <c r="B57" s="193"/>
      <c r="C57" s="56">
        <f>C49/C52*100</f>
        <v>91.131912797142505</v>
      </c>
      <c r="D57" s="56">
        <f>D49/D52*100</f>
        <v>90.032565233521581</v>
      </c>
      <c r="E57" s="56">
        <f>E49/E52*100</f>
        <v>89.101007214801058</v>
      </c>
      <c r="F57" s="58">
        <f>F49/F52*100</f>
        <v>89.45658881995648</v>
      </c>
      <c r="G57" s="58">
        <f>G49/G52*100</f>
        <v>100</v>
      </c>
      <c r="H57" s="194"/>
      <c r="I57" s="171"/>
    </row>
    <row r="58" spans="1:9" ht="15" customHeight="1">
      <c r="A58" s="120"/>
      <c r="B58" s="120"/>
      <c r="C58" s="53"/>
      <c r="D58" s="53"/>
      <c r="E58" s="54"/>
      <c r="F58" s="53"/>
      <c r="G58" s="53"/>
    </row>
    <row r="59" spans="1:9" ht="15" customHeight="1">
      <c r="C59" s="45"/>
      <c r="D59" s="45"/>
      <c r="E59" s="46"/>
      <c r="F59" s="45"/>
      <c r="G59" s="45"/>
    </row>
  </sheetData>
  <mergeCells count="21">
    <mergeCell ref="A53:B53"/>
    <mergeCell ref="H53:I53"/>
    <mergeCell ref="A57:B57"/>
    <mergeCell ref="H57:I57"/>
    <mergeCell ref="A58:B58"/>
    <mergeCell ref="A56:B56"/>
    <mergeCell ref="A54:B54"/>
    <mergeCell ref="A55:B55"/>
    <mergeCell ref="H54:I54"/>
    <mergeCell ref="H55:I55"/>
    <mergeCell ref="A52:B52"/>
    <mergeCell ref="R1:R2"/>
    <mergeCell ref="S1:T2"/>
    <mergeCell ref="U1:Y2"/>
    <mergeCell ref="H48:I48"/>
    <mergeCell ref="A49:B49"/>
    <mergeCell ref="H49:I49"/>
    <mergeCell ref="A50:B50"/>
    <mergeCell ref="A51:B51"/>
    <mergeCell ref="H50:I50"/>
    <mergeCell ref="H51:I51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zoomScaleNormal="100" zoomScaleSheetLayoutView="85" workbookViewId="0">
      <selection activeCell="M48" sqref="M48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77" t="s">
        <v>69</v>
      </c>
      <c r="S1" s="179" t="s">
        <v>3</v>
      </c>
      <c r="T1" s="197"/>
      <c r="U1" s="180"/>
      <c r="V1" s="183" t="s">
        <v>15</v>
      </c>
      <c r="W1" s="184"/>
      <c r="X1" s="184"/>
      <c r="Y1" s="18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78"/>
      <c r="S2" s="181"/>
      <c r="T2" s="198"/>
      <c r="U2" s="182"/>
      <c r="V2" s="186"/>
      <c r="W2" s="187"/>
      <c r="X2" s="187"/>
      <c r="Y2" s="18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 thickBot="1">
      <c r="C48" s="101" t="s">
        <v>43</v>
      </c>
      <c r="D48" s="101" t="s">
        <v>44</v>
      </c>
      <c r="E48" s="101" t="s">
        <v>48</v>
      </c>
      <c r="F48" s="101" t="s">
        <v>114</v>
      </c>
      <c r="G48" s="25" t="s">
        <v>118</v>
      </c>
      <c r="H48" s="171"/>
      <c r="I48" s="171"/>
    </row>
    <row r="49" spans="1:9" ht="15" customHeight="1" thickBot="1">
      <c r="A49" s="199" t="s">
        <v>78</v>
      </c>
      <c r="B49" s="200"/>
      <c r="C49" s="55">
        <f t="shared" ref="C49:E49" si="0">C50-C51</f>
        <v>81957</v>
      </c>
      <c r="D49" s="55">
        <f t="shared" si="0"/>
        <v>100130</v>
      </c>
      <c r="E49" s="55">
        <f t="shared" si="0"/>
        <v>117284</v>
      </c>
      <c r="F49" s="66">
        <f>F50-F51</f>
        <v>119350</v>
      </c>
      <c r="G49" s="66">
        <f>G50-G51</f>
        <v>0</v>
      </c>
      <c r="H49" s="23"/>
      <c r="I49" s="23"/>
    </row>
    <row r="50" spans="1:9" ht="15" customHeight="1">
      <c r="A50" s="189" t="s">
        <v>70</v>
      </c>
      <c r="B50" s="190"/>
      <c r="C50" s="62">
        <v>291695</v>
      </c>
      <c r="D50" s="62">
        <v>333805</v>
      </c>
      <c r="E50" s="63">
        <v>374749</v>
      </c>
      <c r="F50" s="63">
        <v>405518</v>
      </c>
      <c r="G50" s="63">
        <v>454241</v>
      </c>
      <c r="H50" s="171" t="s">
        <v>72</v>
      </c>
      <c r="I50" s="171"/>
    </row>
    <row r="51" spans="1:9" ht="15" customHeight="1">
      <c r="A51" s="189" t="s">
        <v>71</v>
      </c>
      <c r="B51" s="190"/>
      <c r="C51" s="49">
        <f t="shared" ref="C51:D51" si="1">C50-C61</f>
        <v>209738</v>
      </c>
      <c r="D51" s="49">
        <f t="shared" si="1"/>
        <v>233675</v>
      </c>
      <c r="E51" s="49">
        <f>E50-E61</f>
        <v>257465</v>
      </c>
      <c r="F51" s="104">
        <f>F50-F61</f>
        <v>286168</v>
      </c>
      <c r="G51" s="104">
        <v>454241</v>
      </c>
      <c r="H51" s="201" t="s">
        <v>77</v>
      </c>
      <c r="I51" s="201"/>
    </row>
    <row r="52" spans="1:9" ht="15" customHeight="1">
      <c r="A52" s="199" t="s">
        <v>88</v>
      </c>
      <c r="B52" s="202"/>
      <c r="C52" s="49">
        <f t="shared" ref="C52:E52" si="2">C53-C54-C55</f>
        <v>16022</v>
      </c>
      <c r="D52" s="49">
        <f t="shared" si="2"/>
        <v>18521</v>
      </c>
      <c r="E52" s="49">
        <f t="shared" si="2"/>
        <v>20842</v>
      </c>
      <c r="F52" s="49">
        <f>F53-F54-F55</f>
        <v>24081</v>
      </c>
      <c r="G52" s="49">
        <f>G53-G54-G55</f>
        <v>27030</v>
      </c>
      <c r="H52" s="171"/>
      <c r="I52" s="171"/>
    </row>
    <row r="53" spans="1:9" ht="15" customHeight="1">
      <c r="A53" s="190" t="s">
        <v>24</v>
      </c>
      <c r="B53" s="176"/>
      <c r="C53" s="48">
        <v>16022</v>
      </c>
      <c r="D53" s="48">
        <v>18521</v>
      </c>
      <c r="E53" s="49">
        <v>20842</v>
      </c>
      <c r="F53" s="49">
        <v>24081</v>
      </c>
      <c r="G53" s="49">
        <v>27030</v>
      </c>
      <c r="H53" s="23" t="s">
        <v>119</v>
      </c>
      <c r="I53" s="23"/>
    </row>
    <row r="54" spans="1:9" ht="15" customHeight="1">
      <c r="A54" s="190" t="s">
        <v>73</v>
      </c>
      <c r="B54" s="176"/>
      <c r="C54" s="48">
        <v>0</v>
      </c>
      <c r="D54" s="48">
        <v>0</v>
      </c>
      <c r="E54" s="49">
        <v>0</v>
      </c>
      <c r="F54" s="49">
        <v>0</v>
      </c>
      <c r="G54" s="49">
        <v>0</v>
      </c>
      <c r="H54" s="23" t="s">
        <v>76</v>
      </c>
      <c r="I54" s="23"/>
    </row>
    <row r="55" spans="1:9" ht="15" customHeight="1" thickBot="1">
      <c r="A55" s="195" t="s">
        <v>74</v>
      </c>
      <c r="B55" s="196"/>
      <c r="C55" s="60">
        <v>0</v>
      </c>
      <c r="D55" s="59">
        <v>0</v>
      </c>
      <c r="E55" s="61">
        <v>0</v>
      </c>
      <c r="F55" s="69">
        <v>0</v>
      </c>
      <c r="G55" s="69">
        <v>0</v>
      </c>
      <c r="H55" s="23" t="s">
        <v>75</v>
      </c>
      <c r="I55" s="23"/>
    </row>
    <row r="56" spans="1:9" ht="15" customHeight="1" thickBot="1">
      <c r="A56" s="192" t="s">
        <v>93</v>
      </c>
      <c r="B56" s="193"/>
      <c r="C56" s="56">
        <f>C49/C52*100</f>
        <v>511.52789913868429</v>
      </c>
      <c r="D56" s="57">
        <f>D49/D52*100</f>
        <v>540.62955563954426</v>
      </c>
      <c r="E56" s="56">
        <f>E49/E52*100</f>
        <v>562.72910469244789</v>
      </c>
      <c r="F56" s="58">
        <f>F49/F52*100</f>
        <v>495.6189527012998</v>
      </c>
      <c r="G56" s="58">
        <f>G49/G52*100</f>
        <v>0</v>
      </c>
      <c r="H56" s="194"/>
      <c r="I56" s="171"/>
    </row>
    <row r="57" spans="1:9" ht="15" customHeight="1">
      <c r="A57" s="120" t="s">
        <v>91</v>
      </c>
      <c r="B57" s="120"/>
      <c r="C57" s="53">
        <v>446.63</v>
      </c>
      <c r="D57" s="54">
        <v>416.91</v>
      </c>
      <c r="E57" s="53">
        <v>392.19</v>
      </c>
      <c r="F57" s="53">
        <v>413.5</v>
      </c>
      <c r="G57" s="53">
        <v>407.42</v>
      </c>
      <c r="H57" s="86" t="s">
        <v>117</v>
      </c>
    </row>
    <row r="58" spans="1:9" ht="15" customHeight="1">
      <c r="C58" s="45"/>
      <c r="D58" s="46"/>
      <c r="E58" s="45"/>
      <c r="F58" s="45"/>
      <c r="G58" s="45"/>
    </row>
    <row r="59" spans="1:9" ht="15" customHeight="1">
      <c r="C59" s="5">
        <v>511.53</v>
      </c>
      <c r="D59" s="102">
        <v>540.63</v>
      </c>
      <c r="E59" s="5">
        <v>562.73</v>
      </c>
      <c r="F59" s="85">
        <v>495.62</v>
      </c>
      <c r="G59" s="85">
        <f>G56</f>
        <v>0</v>
      </c>
    </row>
    <row r="60" spans="1:9" ht="15" customHeight="1" thickBot="1">
      <c r="D60" s="100"/>
      <c r="E60" s="5"/>
    </row>
    <row r="61" spans="1:9" ht="15" customHeight="1" thickBot="1">
      <c r="C61" s="64">
        <f t="shared" ref="C61:E61" si="3">ROUND(C59*C52/100,0)</f>
        <v>81957</v>
      </c>
      <c r="D61" s="64">
        <f t="shared" si="3"/>
        <v>100130</v>
      </c>
      <c r="E61" s="64">
        <f t="shared" si="3"/>
        <v>117284</v>
      </c>
      <c r="F61" s="65">
        <f>ROUND(F59*F52/100,0)</f>
        <v>119350</v>
      </c>
      <c r="G61" s="65">
        <f>ROUND(G59*G52/100,0)</f>
        <v>0</v>
      </c>
    </row>
    <row r="62" spans="1:9" ht="15" customHeight="1">
      <c r="C62" s="47">
        <f t="shared" ref="C62:F62" si="4">C51/C50</f>
        <v>0.71903186547592524</v>
      </c>
      <c r="D62" s="47">
        <f t="shared" si="4"/>
        <v>0.70003445125147912</v>
      </c>
      <c r="E62" s="47">
        <f t="shared" si="4"/>
        <v>0.68703318754686471</v>
      </c>
      <c r="F62" s="47">
        <f t="shared" si="4"/>
        <v>0.70568507439867034</v>
      </c>
      <c r="G62" s="47">
        <f t="shared" ref="G62" si="5">G51/G50</f>
        <v>1</v>
      </c>
    </row>
  </sheetData>
  <mergeCells count="17">
    <mergeCell ref="S1:U2"/>
    <mergeCell ref="V1:Y2"/>
    <mergeCell ref="A51:B51"/>
    <mergeCell ref="A49:B49"/>
    <mergeCell ref="A53:B53"/>
    <mergeCell ref="R1:R2"/>
    <mergeCell ref="H48:I48"/>
    <mergeCell ref="A50:B50"/>
    <mergeCell ref="H50:I50"/>
    <mergeCell ref="H51:I51"/>
    <mergeCell ref="A52:B52"/>
    <mergeCell ref="H52:I52"/>
    <mergeCell ref="A56:B56"/>
    <mergeCell ref="H56:I56"/>
    <mergeCell ref="A57:B57"/>
    <mergeCell ref="A54:B54"/>
    <mergeCell ref="A55:B5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85" workbookViewId="0">
      <selection activeCell="G56" sqref="G56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77" t="s">
        <v>60</v>
      </c>
      <c r="S1" s="179" t="s">
        <v>4</v>
      </c>
      <c r="T1" s="180"/>
      <c r="U1" s="183" t="s">
        <v>61</v>
      </c>
      <c r="V1" s="184"/>
      <c r="W1" s="184"/>
      <c r="X1" s="184"/>
      <c r="Y1" s="18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78"/>
      <c r="S2" s="181"/>
      <c r="T2" s="182"/>
      <c r="U2" s="186"/>
      <c r="V2" s="187"/>
      <c r="W2" s="187"/>
      <c r="X2" s="187"/>
      <c r="Y2" s="18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03" t="s">
        <v>43</v>
      </c>
      <c r="D48" s="103" t="s">
        <v>44</v>
      </c>
      <c r="E48" s="103" t="s">
        <v>48</v>
      </c>
      <c r="F48" s="103" t="s">
        <v>114</v>
      </c>
      <c r="G48" s="39" t="s">
        <v>118</v>
      </c>
      <c r="H48" s="171"/>
      <c r="I48" s="171"/>
    </row>
    <row r="49" spans="1:9" ht="15" customHeight="1">
      <c r="A49" s="189" t="s">
        <v>32</v>
      </c>
      <c r="B49" s="190"/>
      <c r="C49" s="48">
        <v>16022</v>
      </c>
      <c r="D49" s="48">
        <v>18521</v>
      </c>
      <c r="E49" s="49">
        <v>20842</v>
      </c>
      <c r="F49" s="49">
        <v>24081</v>
      </c>
      <c r="G49" s="49">
        <v>27027</v>
      </c>
      <c r="H49" s="171" t="s">
        <v>62</v>
      </c>
      <c r="I49" s="171"/>
    </row>
    <row r="50" spans="1:9" ht="15" customHeight="1">
      <c r="A50" s="189" t="s">
        <v>57</v>
      </c>
      <c r="B50" s="190"/>
      <c r="C50" s="48">
        <f t="shared" ref="C50:F50" si="0">C51+C53</f>
        <v>31401.4</v>
      </c>
      <c r="D50" s="48">
        <f t="shared" si="0"/>
        <v>37244</v>
      </c>
      <c r="E50" s="48">
        <f t="shared" si="0"/>
        <v>42605.8</v>
      </c>
      <c r="F50" s="48">
        <f t="shared" si="0"/>
        <v>47743</v>
      </c>
      <c r="G50" s="48">
        <v>45541</v>
      </c>
      <c r="H50" s="171" t="s">
        <v>116</v>
      </c>
      <c r="I50" s="171"/>
    </row>
    <row r="51" spans="1:9" ht="15" customHeight="1">
      <c r="A51" s="189" t="s">
        <v>81</v>
      </c>
      <c r="B51" s="190"/>
      <c r="C51" s="48">
        <v>27801</v>
      </c>
      <c r="D51" s="48">
        <v>32408</v>
      </c>
      <c r="E51" s="49">
        <v>36503</v>
      </c>
      <c r="F51" s="49">
        <v>41251</v>
      </c>
      <c r="G51" s="49">
        <v>45541</v>
      </c>
      <c r="H51" s="40" t="s">
        <v>83</v>
      </c>
      <c r="I51" s="40"/>
    </row>
    <row r="52" spans="1:9" ht="15" customHeight="1">
      <c r="A52" s="203" t="s">
        <v>82</v>
      </c>
      <c r="B52" s="203"/>
      <c r="C52" s="67">
        <v>9001</v>
      </c>
      <c r="D52" s="67">
        <v>12090</v>
      </c>
      <c r="E52" s="68">
        <v>15257</v>
      </c>
      <c r="F52" s="68">
        <v>16230</v>
      </c>
      <c r="G52" s="68">
        <v>18677</v>
      </c>
      <c r="H52" s="40" t="s">
        <v>67</v>
      </c>
      <c r="I52" s="40"/>
    </row>
    <row r="53" spans="1:9" ht="15" customHeight="1" thickBot="1">
      <c r="A53" s="148" t="s">
        <v>86</v>
      </c>
      <c r="B53" s="191"/>
      <c r="C53" s="63">
        <f t="shared" ref="C53:E53" si="1">C52*0.4</f>
        <v>3600.4</v>
      </c>
      <c r="D53" s="63">
        <f t="shared" si="1"/>
        <v>4836</v>
      </c>
      <c r="E53" s="63">
        <f t="shared" si="1"/>
        <v>6102.8</v>
      </c>
      <c r="F53" s="63">
        <f>F52*0.4</f>
        <v>6492</v>
      </c>
      <c r="G53" s="63">
        <v>0</v>
      </c>
      <c r="H53" s="40" t="s">
        <v>85</v>
      </c>
      <c r="I53" s="40"/>
    </row>
    <row r="54" spans="1:9" ht="15" customHeight="1" thickBot="1">
      <c r="A54" s="192" t="s">
        <v>4</v>
      </c>
      <c r="B54" s="193"/>
      <c r="C54" s="56">
        <f>C49/C50*100</f>
        <v>51.023202787136881</v>
      </c>
      <c r="D54" s="57">
        <f>D49/D50*100</f>
        <v>49.728815379658471</v>
      </c>
      <c r="E54" s="56">
        <f>E49/E50*100</f>
        <v>48.918222401644847</v>
      </c>
      <c r="F54" s="58">
        <f>F49/F50*100</f>
        <v>50.438807783339968</v>
      </c>
      <c r="G54" s="58">
        <f>G49/G50*100</f>
        <v>59.346522913418674</v>
      </c>
      <c r="H54" s="194"/>
      <c r="I54" s="171"/>
    </row>
    <row r="55" spans="1:9" ht="15" customHeight="1">
      <c r="A55" s="120" t="s">
        <v>91</v>
      </c>
      <c r="B55" s="120"/>
      <c r="C55" s="53">
        <v>58.53</v>
      </c>
      <c r="D55" s="54">
        <v>57.93</v>
      </c>
      <c r="E55" s="53">
        <v>57.03</v>
      </c>
      <c r="F55" s="53">
        <v>55.84</v>
      </c>
      <c r="G55" s="53">
        <v>57.08</v>
      </c>
    </row>
    <row r="56" spans="1:9" ht="15" customHeight="1">
      <c r="C56" s="45"/>
      <c r="D56" s="45"/>
      <c r="E56" s="46"/>
      <c r="F56" s="45"/>
      <c r="G56" s="45"/>
    </row>
  </sheetData>
  <mergeCells count="14">
    <mergeCell ref="A50:B50"/>
    <mergeCell ref="H50:I50"/>
    <mergeCell ref="A54:B54"/>
    <mergeCell ref="H54:I54"/>
    <mergeCell ref="A55:B55"/>
    <mergeCell ref="A51:B51"/>
    <mergeCell ref="A52:B52"/>
    <mergeCell ref="A53:B53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M4" sqref="M4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77" t="s">
        <v>55</v>
      </c>
      <c r="S1" s="179" t="s">
        <v>5</v>
      </c>
      <c r="T1" s="180"/>
      <c r="U1" s="183" t="s">
        <v>56</v>
      </c>
      <c r="V1" s="184"/>
      <c r="W1" s="184"/>
      <c r="X1" s="184"/>
      <c r="Y1" s="18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78"/>
      <c r="S2" s="181"/>
      <c r="T2" s="182"/>
      <c r="U2" s="186"/>
      <c r="V2" s="187"/>
      <c r="W2" s="187"/>
      <c r="X2" s="187"/>
      <c r="Y2" s="18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03" t="s">
        <v>43</v>
      </c>
      <c r="D48" s="103" t="s">
        <v>44</v>
      </c>
      <c r="E48" s="103" t="s">
        <v>48</v>
      </c>
      <c r="F48" s="103" t="s">
        <v>114</v>
      </c>
      <c r="G48" s="39" t="s">
        <v>118</v>
      </c>
      <c r="H48" s="171"/>
      <c r="I48" s="171"/>
    </row>
    <row r="49" spans="1:9" ht="15" customHeight="1">
      <c r="A49" s="189" t="s">
        <v>57</v>
      </c>
      <c r="B49" s="190"/>
      <c r="C49" s="49">
        <f>C50+C52</f>
        <v>31401.4</v>
      </c>
      <c r="D49" s="49">
        <f>D50+D52</f>
        <v>37244</v>
      </c>
      <c r="E49" s="49">
        <f>E50+E52</f>
        <v>42605.8</v>
      </c>
      <c r="F49" s="49">
        <f>F50+F52</f>
        <v>47743</v>
      </c>
      <c r="G49" s="49">
        <v>45541</v>
      </c>
      <c r="H49" s="171" t="s">
        <v>94</v>
      </c>
      <c r="I49" s="171"/>
    </row>
    <row r="50" spans="1:9" ht="15" customHeight="1">
      <c r="A50" s="189" t="s">
        <v>81</v>
      </c>
      <c r="B50" s="190"/>
      <c r="C50" s="48">
        <v>27801</v>
      </c>
      <c r="D50" s="48">
        <v>32408</v>
      </c>
      <c r="E50" s="49">
        <v>36503</v>
      </c>
      <c r="F50" s="49">
        <v>41251</v>
      </c>
      <c r="G50" s="49">
        <v>45541</v>
      </c>
      <c r="H50" s="23" t="s">
        <v>83</v>
      </c>
      <c r="I50" s="23"/>
    </row>
    <row r="51" spans="1:9" ht="15" customHeight="1">
      <c r="A51" s="203" t="s">
        <v>82</v>
      </c>
      <c r="B51" s="203"/>
      <c r="C51" s="67">
        <v>9001</v>
      </c>
      <c r="D51" s="67">
        <v>12090</v>
      </c>
      <c r="E51" s="68">
        <v>15257</v>
      </c>
      <c r="F51" s="68">
        <v>16230</v>
      </c>
      <c r="G51" s="68">
        <v>18677</v>
      </c>
      <c r="H51" s="23" t="s">
        <v>84</v>
      </c>
      <c r="I51" s="23"/>
    </row>
    <row r="52" spans="1:9" ht="15" customHeight="1">
      <c r="A52" s="148" t="s">
        <v>86</v>
      </c>
      <c r="B52" s="191"/>
      <c r="C52" s="63">
        <f t="shared" ref="C52:E52" si="0">C51*0.4</f>
        <v>3600.4</v>
      </c>
      <c r="D52" s="63">
        <f t="shared" si="0"/>
        <v>4836</v>
      </c>
      <c r="E52" s="63">
        <f t="shared" si="0"/>
        <v>6102.8</v>
      </c>
      <c r="F52" s="63">
        <f>F51*0.4</f>
        <v>6492</v>
      </c>
      <c r="G52" s="63">
        <v>0</v>
      </c>
      <c r="H52" s="23" t="s">
        <v>85</v>
      </c>
      <c r="I52" s="23"/>
    </row>
    <row r="53" spans="1:9" ht="15" customHeight="1" thickBot="1">
      <c r="A53" s="189" t="s">
        <v>34</v>
      </c>
      <c r="B53" s="190"/>
      <c r="C53" s="48">
        <v>94327</v>
      </c>
      <c r="D53" s="48">
        <v>106923</v>
      </c>
      <c r="E53" s="49">
        <v>118385</v>
      </c>
      <c r="F53" s="49">
        <v>135746</v>
      </c>
      <c r="G53" s="49">
        <v>151288</v>
      </c>
      <c r="H53" s="171" t="s">
        <v>58</v>
      </c>
      <c r="I53" s="171"/>
    </row>
    <row r="54" spans="1:9" ht="15" customHeight="1" thickBot="1">
      <c r="A54" s="192" t="s">
        <v>5</v>
      </c>
      <c r="B54" s="193"/>
      <c r="C54" s="50">
        <f>C49/C53*1000-0.01</f>
        <v>332.88938193730326</v>
      </c>
      <c r="D54" s="51">
        <f>D49/D53*1000</f>
        <v>348.32543044994998</v>
      </c>
      <c r="E54" s="50">
        <f>E49/E53*1000</f>
        <v>359.89187819402798</v>
      </c>
      <c r="F54" s="52">
        <f>F49/F53*1000</f>
        <v>351.70833763057476</v>
      </c>
      <c r="G54" s="52">
        <f>G49/G53*1000</f>
        <v>301.02189202051716</v>
      </c>
      <c r="H54" s="194"/>
      <c r="I54" s="171"/>
    </row>
    <row r="55" spans="1:9" ht="15" customHeight="1">
      <c r="A55" s="120" t="s">
        <v>91</v>
      </c>
      <c r="B55" s="120"/>
      <c r="C55" s="54">
        <v>266.57</v>
      </c>
      <c r="D55" s="54">
        <v>276.93</v>
      </c>
      <c r="E55" s="54">
        <v>283.73</v>
      </c>
      <c r="F55" s="54">
        <v>287.57</v>
      </c>
      <c r="G55" s="54">
        <v>286.86</v>
      </c>
    </row>
    <row r="56" spans="1:9" ht="15" customHeight="1">
      <c r="C56" s="45"/>
      <c r="D56" s="45"/>
      <c r="E56" s="46"/>
      <c r="F56" s="45"/>
      <c r="G56" s="45"/>
    </row>
  </sheetData>
  <mergeCells count="14">
    <mergeCell ref="A54:B54"/>
    <mergeCell ref="H54:I54"/>
    <mergeCell ref="A55:B55"/>
    <mergeCell ref="A51:B51"/>
    <mergeCell ref="A52:B52"/>
    <mergeCell ref="R1:R2"/>
    <mergeCell ref="S1:T2"/>
    <mergeCell ref="A53:B53"/>
    <mergeCell ref="U1:Y2"/>
    <mergeCell ref="H48:I48"/>
    <mergeCell ref="A49:B49"/>
    <mergeCell ref="H49:I49"/>
    <mergeCell ref="A50:B50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3"/>
  <sheetViews>
    <sheetView zoomScaleNormal="100" zoomScaleSheetLayoutView="85" workbookViewId="0">
      <selection activeCell="G53" sqref="G53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77" t="s">
        <v>45</v>
      </c>
      <c r="S1" s="179" t="s">
        <v>6</v>
      </c>
      <c r="T1" s="180"/>
      <c r="U1" s="183" t="s">
        <v>51</v>
      </c>
      <c r="V1" s="184"/>
      <c r="W1" s="184"/>
      <c r="X1" s="184"/>
      <c r="Y1" s="18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78"/>
      <c r="S2" s="181"/>
      <c r="T2" s="182"/>
      <c r="U2" s="186"/>
      <c r="V2" s="187"/>
      <c r="W2" s="187"/>
      <c r="X2" s="187"/>
      <c r="Y2" s="18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03" t="s">
        <v>43</v>
      </c>
      <c r="D48" s="103" t="s">
        <v>44</v>
      </c>
      <c r="E48" s="103" t="s">
        <v>48</v>
      </c>
      <c r="F48" s="103" t="s">
        <v>115</v>
      </c>
      <c r="G48" s="39" t="s">
        <v>118</v>
      </c>
      <c r="H48" s="171"/>
      <c r="I48" s="171"/>
    </row>
    <row r="49" spans="1:9" ht="15" customHeight="1">
      <c r="A49" s="189" t="s">
        <v>54</v>
      </c>
      <c r="B49" s="190"/>
      <c r="C49" s="48">
        <v>258</v>
      </c>
      <c r="D49" s="48">
        <v>293</v>
      </c>
      <c r="E49" s="49">
        <v>324</v>
      </c>
      <c r="F49" s="49">
        <v>372</v>
      </c>
      <c r="G49" s="49">
        <v>414</v>
      </c>
      <c r="H49" s="171" t="s">
        <v>52</v>
      </c>
      <c r="I49" s="171"/>
    </row>
    <row r="50" spans="1:9" ht="15" customHeight="1" thickBot="1">
      <c r="A50" s="189" t="s">
        <v>46</v>
      </c>
      <c r="B50" s="190"/>
      <c r="C50" s="48">
        <v>561</v>
      </c>
      <c r="D50" s="48">
        <v>657</v>
      </c>
      <c r="E50" s="49">
        <v>743</v>
      </c>
      <c r="F50" s="49">
        <v>825</v>
      </c>
      <c r="G50" s="49">
        <v>918</v>
      </c>
      <c r="H50" s="171" t="s">
        <v>53</v>
      </c>
      <c r="I50" s="171"/>
    </row>
    <row r="51" spans="1:9" ht="15" customHeight="1" thickBot="1">
      <c r="A51" s="192" t="s">
        <v>6</v>
      </c>
      <c r="B51" s="193"/>
      <c r="C51" s="56">
        <f>C49/C50*100</f>
        <v>45.989304812834227</v>
      </c>
      <c r="D51" s="57">
        <f>D49/D50*100</f>
        <v>44.596651445966515</v>
      </c>
      <c r="E51" s="56">
        <f>E49/E50*100</f>
        <v>43.606998654104977</v>
      </c>
      <c r="F51" s="58">
        <f>F49/F50*100</f>
        <v>45.090909090909093</v>
      </c>
      <c r="G51" s="58">
        <f>G49/G50*100</f>
        <v>45.098039215686278</v>
      </c>
      <c r="H51" s="194"/>
      <c r="I51" s="171"/>
    </row>
    <row r="52" spans="1:9" ht="15" customHeight="1">
      <c r="A52" s="120" t="s">
        <v>91</v>
      </c>
      <c r="B52" s="120"/>
      <c r="C52" s="53">
        <v>58.06</v>
      </c>
      <c r="D52" s="54">
        <v>59.08</v>
      </c>
      <c r="E52" s="53">
        <v>58.25</v>
      </c>
      <c r="F52" s="53">
        <v>61.55</v>
      </c>
      <c r="G52" s="53">
        <v>57.22</v>
      </c>
    </row>
    <row r="53" spans="1:9" ht="15" customHeight="1">
      <c r="C53" s="45"/>
      <c r="D53" s="45"/>
      <c r="E53" s="46"/>
      <c r="F53" s="45"/>
      <c r="G53" s="45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G53" sqref="G53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77" t="s">
        <v>42</v>
      </c>
      <c r="S1" s="179" t="s">
        <v>7</v>
      </c>
      <c r="T1" s="180"/>
      <c r="U1" s="183" t="s">
        <v>18</v>
      </c>
      <c r="V1" s="184"/>
      <c r="W1" s="184"/>
      <c r="X1" s="184"/>
      <c r="Y1" s="18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78"/>
      <c r="S2" s="181"/>
      <c r="T2" s="182"/>
      <c r="U2" s="186"/>
      <c r="V2" s="187"/>
      <c r="W2" s="187"/>
      <c r="X2" s="187"/>
      <c r="Y2" s="18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03" t="s">
        <v>43</v>
      </c>
      <c r="D48" s="103" t="s">
        <v>44</v>
      </c>
      <c r="E48" s="103" t="s">
        <v>48</v>
      </c>
      <c r="F48" s="103" t="s">
        <v>114</v>
      </c>
      <c r="G48" s="39" t="s">
        <v>118</v>
      </c>
      <c r="H48" s="171"/>
      <c r="I48" s="171"/>
    </row>
    <row r="49" spans="1:9" ht="15" customHeight="1">
      <c r="A49" s="189" t="s">
        <v>87</v>
      </c>
      <c r="B49" s="190"/>
      <c r="C49" s="48">
        <v>1001</v>
      </c>
      <c r="D49" s="48">
        <v>1193</v>
      </c>
      <c r="E49" s="49">
        <v>1189</v>
      </c>
      <c r="F49" s="49">
        <v>1457</v>
      </c>
      <c r="G49" s="49">
        <v>1600</v>
      </c>
      <c r="H49" s="171" t="s">
        <v>50</v>
      </c>
      <c r="I49" s="171"/>
    </row>
    <row r="50" spans="1:9" ht="15" customHeight="1" thickBot="1">
      <c r="A50" s="189" t="s">
        <v>59</v>
      </c>
      <c r="B50" s="190"/>
      <c r="C50" s="48">
        <v>8064</v>
      </c>
      <c r="D50" s="48">
        <v>7822</v>
      </c>
      <c r="E50" s="49">
        <v>7587</v>
      </c>
      <c r="F50" s="49">
        <v>7359</v>
      </c>
      <c r="G50" s="49">
        <v>7138</v>
      </c>
      <c r="H50" s="171" t="s">
        <v>49</v>
      </c>
      <c r="I50" s="171"/>
    </row>
    <row r="51" spans="1:9" ht="15" customHeight="1" thickBot="1">
      <c r="A51" s="192" t="s">
        <v>92</v>
      </c>
      <c r="B51" s="193"/>
      <c r="C51" s="56">
        <f>C49/C50*100</f>
        <v>12.413194444444445</v>
      </c>
      <c r="D51" s="57">
        <f>D49/D50*100</f>
        <v>15.251853745845054</v>
      </c>
      <c r="E51" s="56">
        <f>E49/E50*100</f>
        <v>15.671543429550546</v>
      </c>
      <c r="F51" s="58">
        <f>F49/F50*100</f>
        <v>19.798885718168229</v>
      </c>
      <c r="G51" s="58">
        <f>G49/G50*100</f>
        <v>22.415242364808069</v>
      </c>
      <c r="H51" s="194"/>
      <c r="I51" s="171"/>
    </row>
    <row r="52" spans="1:9" ht="15" customHeight="1">
      <c r="A52" s="120" t="s">
        <v>91</v>
      </c>
      <c r="B52" s="120"/>
      <c r="C52" s="53">
        <v>75.790000000000006</v>
      </c>
      <c r="D52" s="54">
        <v>77.12</v>
      </c>
      <c r="E52" s="53">
        <v>68.150000000000006</v>
      </c>
      <c r="F52" s="53">
        <v>67.489999999999995</v>
      </c>
      <c r="G52" s="53">
        <v>67.290000000000006</v>
      </c>
    </row>
    <row r="53" spans="1:9" ht="15" customHeight="1">
      <c r="C53" s="45"/>
      <c r="D53" s="45"/>
      <c r="E53" s="46"/>
      <c r="F53" s="45"/>
      <c r="G53" s="45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47"/>
  <sheetViews>
    <sheetView tabSelected="1" zoomScaleNormal="100" zoomScaleSheetLayoutView="85" workbookViewId="0">
      <selection activeCell="H49" sqref="H49"/>
    </sheetView>
  </sheetViews>
  <sheetFormatPr defaultRowHeight="13.5"/>
  <cols>
    <col min="1" max="20" width="9" style="21" customWidth="1"/>
    <col min="21" max="16384" width="9" style="21"/>
  </cols>
  <sheetData>
    <row r="1" spans="1:24" ht="13.5" customHeight="1">
      <c r="C1" s="208" t="s">
        <v>89</v>
      </c>
      <c r="D1" s="208"/>
      <c r="E1" s="208"/>
      <c r="H1" s="204" t="s">
        <v>90</v>
      </c>
      <c r="I1" s="204"/>
      <c r="J1" s="206" t="s">
        <v>95</v>
      </c>
      <c r="K1" s="206"/>
      <c r="L1" s="206"/>
      <c r="M1" s="206"/>
    </row>
    <row r="2" spans="1:24" ht="13.5" customHeight="1" thickBot="1">
      <c r="C2" s="208"/>
      <c r="D2" s="208"/>
      <c r="E2" s="208"/>
      <c r="H2" s="205"/>
      <c r="I2" s="205"/>
      <c r="J2" s="207"/>
      <c r="K2" s="207"/>
      <c r="L2" s="207"/>
      <c r="M2" s="207"/>
    </row>
    <row r="3" spans="1:24" ht="7.5" customHeight="1" thickTop="1">
      <c r="C3" s="89"/>
      <c r="D3" s="89"/>
      <c r="E3" s="89"/>
      <c r="H3" s="87"/>
      <c r="I3" s="87"/>
      <c r="J3" s="88"/>
      <c r="K3" s="88"/>
      <c r="L3" s="88"/>
      <c r="M3" s="88"/>
    </row>
    <row r="4" spans="1:24">
      <c r="A4" s="90"/>
      <c r="B4" s="90"/>
      <c r="C4" s="91"/>
      <c r="D4" s="90"/>
      <c r="E4" s="90"/>
      <c r="F4" s="90"/>
      <c r="G4" s="92"/>
      <c r="H4" s="92"/>
      <c r="I4" s="93"/>
      <c r="J4" s="93"/>
      <c r="K4" s="93"/>
      <c r="L4" s="93"/>
      <c r="M4" s="93"/>
      <c r="N4" s="93"/>
      <c r="O4" s="93"/>
      <c r="P4" s="93"/>
      <c r="Q4" s="94"/>
      <c r="R4" s="94"/>
      <c r="S4" s="94"/>
      <c r="T4" s="94"/>
      <c r="U4" s="94"/>
      <c r="V4" s="94"/>
      <c r="W4" s="94"/>
      <c r="X4" s="94"/>
    </row>
    <row r="5" spans="1:24">
      <c r="A5" s="90"/>
      <c r="B5" s="90"/>
      <c r="C5" s="91"/>
      <c r="D5" s="90"/>
      <c r="E5" s="90"/>
      <c r="F5" s="90"/>
      <c r="G5" s="92"/>
      <c r="H5" s="92"/>
      <c r="I5" s="93"/>
      <c r="J5" s="93"/>
      <c r="K5" s="93"/>
      <c r="L5" s="93"/>
      <c r="M5" s="93"/>
      <c r="N5" s="93"/>
      <c r="O5" s="93"/>
      <c r="P5" s="93"/>
      <c r="Q5" s="94"/>
      <c r="R5" s="94"/>
      <c r="S5" s="94"/>
      <c r="T5" s="94"/>
      <c r="U5" s="94"/>
      <c r="V5" s="94"/>
      <c r="W5" s="94"/>
      <c r="X5" s="94"/>
    </row>
    <row r="6" spans="1:24">
      <c r="A6" s="92"/>
      <c r="B6" s="92"/>
      <c r="C6" s="92"/>
      <c r="D6" s="92"/>
      <c r="E6" s="92"/>
      <c r="F6" s="92"/>
      <c r="G6" s="92"/>
      <c r="H6" s="92"/>
      <c r="I6" s="93"/>
      <c r="J6" s="93"/>
      <c r="K6" s="93"/>
      <c r="L6" s="93"/>
      <c r="M6" s="93"/>
      <c r="N6" s="93"/>
      <c r="O6" s="93"/>
      <c r="P6" s="93"/>
      <c r="Q6" s="94"/>
      <c r="R6" s="94"/>
      <c r="S6" s="94"/>
      <c r="T6" s="94"/>
      <c r="U6" s="94"/>
      <c r="V6" s="94"/>
      <c r="W6" s="94"/>
      <c r="X6" s="94"/>
    </row>
    <row r="7" spans="1:24">
      <c r="A7" s="92"/>
      <c r="B7" s="92"/>
      <c r="C7" s="92"/>
      <c r="D7" s="92"/>
      <c r="E7" s="92"/>
      <c r="F7" s="92"/>
      <c r="G7" s="92"/>
      <c r="H7" s="92"/>
      <c r="I7" s="93"/>
      <c r="J7" s="93"/>
      <c r="K7" s="93"/>
      <c r="L7" s="93"/>
      <c r="M7" s="93"/>
      <c r="N7" s="93"/>
      <c r="O7" s="93"/>
      <c r="P7" s="93"/>
      <c r="Q7" s="94"/>
      <c r="R7" s="94"/>
      <c r="S7" s="94"/>
      <c r="T7" s="94"/>
      <c r="U7" s="94"/>
      <c r="V7" s="94"/>
      <c r="W7" s="94"/>
      <c r="X7" s="94"/>
    </row>
    <row r="8" spans="1:24">
      <c r="A8" s="92"/>
      <c r="B8" s="92"/>
      <c r="C8" s="92"/>
      <c r="D8" s="92"/>
      <c r="E8" s="92"/>
      <c r="F8" s="92"/>
      <c r="G8" s="92"/>
      <c r="H8" s="92"/>
      <c r="I8" s="93"/>
      <c r="J8" s="93"/>
      <c r="K8" s="93"/>
      <c r="L8" s="93"/>
      <c r="M8" s="93"/>
      <c r="N8" s="93"/>
      <c r="O8" s="93"/>
      <c r="P8" s="93"/>
      <c r="Q8" s="94"/>
      <c r="R8" s="94"/>
      <c r="S8" s="94"/>
      <c r="T8" s="94"/>
      <c r="U8" s="94"/>
      <c r="V8" s="94"/>
      <c r="W8" s="94"/>
      <c r="X8" s="94"/>
    </row>
    <row r="9" spans="1:24">
      <c r="A9" s="92"/>
      <c r="B9" s="92"/>
      <c r="C9" s="92"/>
      <c r="D9" s="92"/>
      <c r="E9" s="92"/>
      <c r="F9" s="92"/>
      <c r="G9" s="92"/>
      <c r="H9" s="92"/>
      <c r="I9" s="93"/>
      <c r="J9" s="93"/>
      <c r="K9" s="93"/>
      <c r="L9" s="93"/>
      <c r="M9" s="93"/>
      <c r="N9" s="93"/>
      <c r="O9" s="93"/>
      <c r="P9" s="93"/>
      <c r="Q9" s="94"/>
      <c r="R9" s="94"/>
      <c r="S9" s="94"/>
      <c r="T9" s="94"/>
      <c r="U9" s="94"/>
      <c r="V9" s="94"/>
      <c r="W9" s="94"/>
      <c r="X9" s="94"/>
    </row>
    <row r="10" spans="1:24">
      <c r="A10" s="92"/>
      <c r="B10" s="92"/>
      <c r="C10" s="92"/>
      <c r="D10" s="92"/>
      <c r="E10" s="92"/>
      <c r="F10" s="92"/>
      <c r="G10" s="92"/>
      <c r="H10" s="92"/>
      <c r="I10" s="93"/>
      <c r="J10" s="93"/>
      <c r="K10" s="93"/>
      <c r="L10" s="93"/>
      <c r="M10" s="93"/>
      <c r="N10" s="93"/>
      <c r="O10" s="93"/>
      <c r="P10" s="93"/>
      <c r="Q10" s="94"/>
      <c r="R10" s="94"/>
      <c r="S10" s="94"/>
      <c r="T10" s="94"/>
      <c r="U10" s="94"/>
      <c r="V10" s="94"/>
      <c r="W10" s="94"/>
      <c r="X10" s="94"/>
    </row>
    <row r="11" spans="1:24">
      <c r="A11" s="92"/>
      <c r="B11" s="92"/>
      <c r="C11" s="92"/>
      <c r="D11" s="92"/>
      <c r="E11" s="92"/>
      <c r="F11" s="92"/>
      <c r="G11" s="92"/>
      <c r="H11" s="92"/>
      <c r="I11" s="93"/>
      <c r="J11" s="93"/>
      <c r="K11" s="93"/>
      <c r="L11" s="93"/>
      <c r="M11" s="93"/>
      <c r="N11" s="93"/>
      <c r="O11" s="93"/>
      <c r="P11" s="93"/>
      <c r="Q11" s="94"/>
      <c r="R11" s="94"/>
      <c r="S11" s="94"/>
      <c r="T11" s="94"/>
      <c r="U11" s="94"/>
      <c r="V11" s="94"/>
      <c r="W11" s="94"/>
      <c r="X11" s="94"/>
    </row>
    <row r="12" spans="1:24">
      <c r="A12" s="92"/>
      <c r="B12" s="92"/>
      <c r="C12" s="92"/>
      <c r="D12" s="92"/>
      <c r="E12" s="92"/>
      <c r="F12" s="92"/>
      <c r="G12" s="92"/>
      <c r="H12" s="92"/>
      <c r="I12" s="93"/>
      <c r="J12" s="93"/>
      <c r="K12" s="93"/>
      <c r="L12" s="93"/>
      <c r="M12" s="93"/>
      <c r="N12" s="93"/>
      <c r="O12" s="93"/>
      <c r="P12" s="93"/>
      <c r="Q12" s="94"/>
      <c r="R12" s="94"/>
      <c r="S12" s="94"/>
      <c r="T12" s="94"/>
      <c r="U12" s="94"/>
      <c r="V12" s="94"/>
      <c r="W12" s="94"/>
      <c r="X12" s="94"/>
    </row>
    <row r="13" spans="1:24">
      <c r="A13" s="92"/>
      <c r="B13" s="92"/>
      <c r="C13" s="92"/>
      <c r="D13" s="92"/>
      <c r="E13" s="92"/>
      <c r="F13" s="92"/>
      <c r="G13" s="92"/>
      <c r="H13" s="92"/>
      <c r="I13" s="93"/>
      <c r="J13" s="93"/>
      <c r="K13" s="93"/>
      <c r="L13" s="93"/>
      <c r="M13" s="93"/>
      <c r="N13" s="93"/>
      <c r="O13" s="93"/>
      <c r="P13" s="93"/>
      <c r="Q13" s="94"/>
      <c r="R13" s="94"/>
      <c r="S13" s="94"/>
      <c r="T13" s="94"/>
      <c r="U13" s="94"/>
      <c r="V13" s="94"/>
      <c r="W13" s="94"/>
      <c r="X13" s="94"/>
    </row>
    <row r="14" spans="1:24">
      <c r="A14" s="92"/>
      <c r="B14" s="92"/>
      <c r="C14" s="92"/>
      <c r="D14" s="92"/>
      <c r="E14" s="92"/>
      <c r="F14" s="92"/>
      <c r="G14" s="92"/>
      <c r="H14" s="92"/>
      <c r="I14" s="93"/>
      <c r="J14" s="93"/>
      <c r="K14" s="93"/>
      <c r="L14" s="93"/>
      <c r="M14" s="93"/>
      <c r="N14" s="93"/>
      <c r="O14" s="93"/>
      <c r="P14" s="93"/>
      <c r="Q14" s="94"/>
      <c r="R14" s="94"/>
      <c r="S14" s="94"/>
      <c r="T14" s="94"/>
      <c r="U14" s="94"/>
      <c r="V14" s="94"/>
      <c r="W14" s="94"/>
      <c r="X14" s="94"/>
    </row>
    <row r="15" spans="1:24">
      <c r="A15" s="92"/>
      <c r="B15" s="92"/>
      <c r="C15" s="92"/>
      <c r="D15" s="92"/>
      <c r="E15" s="92"/>
      <c r="F15" s="92"/>
      <c r="G15" s="92"/>
      <c r="H15" s="92"/>
      <c r="I15" s="93"/>
      <c r="J15" s="93"/>
      <c r="K15" s="93"/>
      <c r="L15" s="93"/>
      <c r="M15" s="93"/>
      <c r="N15" s="93"/>
      <c r="O15" s="93"/>
      <c r="P15" s="93"/>
      <c r="Q15" s="94"/>
      <c r="R15" s="94"/>
      <c r="S15" s="94"/>
      <c r="T15" s="94"/>
      <c r="U15" s="94"/>
      <c r="V15" s="94"/>
      <c r="W15" s="94"/>
      <c r="X15" s="94"/>
    </row>
    <row r="16" spans="1:24">
      <c r="A16" s="92"/>
      <c r="B16" s="92"/>
      <c r="C16" s="92"/>
      <c r="D16" s="92"/>
      <c r="E16" s="92"/>
      <c r="F16" s="92"/>
      <c r="G16" s="92"/>
      <c r="H16" s="92"/>
      <c r="I16" s="93"/>
      <c r="J16" s="93"/>
      <c r="K16" s="93"/>
      <c r="L16" s="93"/>
      <c r="M16" s="93"/>
      <c r="N16" s="93"/>
      <c r="O16" s="93"/>
      <c r="P16" s="93"/>
      <c r="Q16" s="94"/>
      <c r="R16" s="94"/>
      <c r="S16" s="94"/>
      <c r="T16" s="94"/>
      <c r="U16" s="94"/>
      <c r="V16" s="94"/>
      <c r="W16" s="94"/>
      <c r="X16" s="94"/>
    </row>
    <row r="17" spans="1:24">
      <c r="A17" s="92"/>
      <c r="B17" s="92"/>
      <c r="C17" s="92"/>
      <c r="D17" s="92"/>
      <c r="E17" s="92"/>
      <c r="F17" s="92"/>
      <c r="G17" s="92"/>
      <c r="H17" s="92"/>
      <c r="I17" s="93"/>
      <c r="J17" s="93"/>
      <c r="K17" s="93"/>
      <c r="L17" s="93"/>
      <c r="M17" s="93"/>
      <c r="N17" s="93"/>
      <c r="O17" s="93"/>
      <c r="P17" s="93"/>
      <c r="Q17" s="94"/>
      <c r="R17" s="94"/>
      <c r="S17" s="94"/>
      <c r="T17" s="94"/>
      <c r="U17" s="94"/>
      <c r="V17" s="94"/>
      <c r="W17" s="94"/>
      <c r="X17" s="94"/>
    </row>
    <row r="18" spans="1:24">
      <c r="A18" s="92"/>
      <c r="B18" s="92"/>
      <c r="C18" s="92"/>
      <c r="D18" s="92"/>
      <c r="E18" s="92"/>
      <c r="F18" s="92"/>
      <c r="G18" s="92"/>
      <c r="H18" s="92"/>
      <c r="I18" s="93"/>
      <c r="J18" s="93"/>
      <c r="K18" s="93"/>
      <c r="L18" s="93"/>
      <c r="M18" s="93"/>
      <c r="N18" s="93"/>
      <c r="O18" s="93"/>
      <c r="P18" s="93"/>
      <c r="Q18" s="94"/>
      <c r="R18" s="94"/>
      <c r="S18" s="94"/>
      <c r="T18" s="94"/>
      <c r="U18" s="94"/>
      <c r="V18" s="94"/>
      <c r="W18" s="94"/>
      <c r="X18" s="94"/>
    </row>
    <row r="19" spans="1:24">
      <c r="A19" s="92"/>
      <c r="B19" s="92"/>
      <c r="C19" s="92"/>
      <c r="D19" s="92"/>
      <c r="E19" s="92"/>
      <c r="F19" s="92"/>
      <c r="G19" s="92"/>
      <c r="H19" s="92"/>
      <c r="I19" s="93"/>
      <c r="J19" s="93"/>
      <c r="K19" s="93"/>
      <c r="L19" s="93"/>
      <c r="M19" s="93"/>
      <c r="N19" s="93"/>
      <c r="O19" s="93"/>
      <c r="P19" s="93"/>
      <c r="Q19" s="94"/>
      <c r="R19" s="94"/>
      <c r="S19" s="94"/>
      <c r="T19" s="94"/>
      <c r="U19" s="94"/>
      <c r="V19" s="94"/>
      <c r="W19" s="94"/>
      <c r="X19" s="94"/>
    </row>
    <row r="20" spans="1:24">
      <c r="A20" s="92"/>
      <c r="B20" s="92"/>
      <c r="C20" s="92"/>
      <c r="D20" s="92"/>
      <c r="E20" s="92"/>
      <c r="F20" s="92"/>
      <c r="G20" s="92"/>
      <c r="H20" s="92"/>
      <c r="I20" s="93"/>
      <c r="J20" s="93"/>
      <c r="K20" s="93"/>
      <c r="L20" s="93"/>
      <c r="M20" s="93"/>
      <c r="N20" s="93"/>
      <c r="O20" s="93"/>
      <c r="P20" s="93"/>
      <c r="Q20" s="94"/>
      <c r="R20" s="94"/>
      <c r="S20" s="94"/>
      <c r="T20" s="94"/>
      <c r="U20" s="94"/>
      <c r="V20" s="94"/>
      <c r="W20" s="94"/>
      <c r="X20" s="94"/>
    </row>
    <row r="21" spans="1:24">
      <c r="A21" s="92"/>
      <c r="B21" s="92"/>
      <c r="C21" s="92"/>
      <c r="D21" s="92"/>
      <c r="E21" s="92"/>
      <c r="F21" s="92"/>
      <c r="G21" s="92"/>
      <c r="H21" s="92"/>
      <c r="I21" s="93"/>
      <c r="J21" s="93"/>
      <c r="K21" s="93"/>
      <c r="L21" s="93"/>
      <c r="M21" s="93"/>
      <c r="N21" s="93"/>
      <c r="O21" s="93"/>
      <c r="P21" s="93"/>
      <c r="Q21" s="94"/>
      <c r="R21" s="94"/>
      <c r="S21" s="94"/>
      <c r="T21" s="94"/>
      <c r="U21" s="94"/>
      <c r="V21" s="94"/>
      <c r="W21" s="94"/>
      <c r="X21" s="94"/>
    </row>
    <row r="22" spans="1:24">
      <c r="A22" s="92"/>
      <c r="B22" s="92"/>
      <c r="C22" s="92"/>
      <c r="D22" s="92"/>
      <c r="E22" s="92"/>
      <c r="F22" s="92"/>
      <c r="G22" s="92"/>
      <c r="H22" s="92"/>
      <c r="I22" s="93"/>
      <c r="J22" s="93"/>
      <c r="K22" s="93"/>
      <c r="L22" s="93"/>
      <c r="M22" s="93"/>
      <c r="N22" s="93"/>
      <c r="O22" s="93"/>
      <c r="P22" s="93"/>
      <c r="Q22" s="94"/>
      <c r="R22" s="94"/>
      <c r="S22" s="94"/>
      <c r="T22" s="94"/>
      <c r="U22" s="94"/>
      <c r="V22" s="94"/>
      <c r="W22" s="94"/>
      <c r="X22" s="94"/>
    </row>
    <row r="23" spans="1:24">
      <c r="A23" s="92"/>
      <c r="B23" s="92"/>
      <c r="C23" s="92"/>
      <c r="D23" s="92"/>
      <c r="E23" s="92"/>
      <c r="F23" s="92"/>
      <c r="G23" s="92"/>
      <c r="H23" s="92"/>
      <c r="I23" s="93"/>
      <c r="J23" s="93"/>
      <c r="K23" s="93"/>
      <c r="L23" s="93"/>
      <c r="M23" s="93"/>
      <c r="N23" s="93"/>
      <c r="O23" s="93"/>
      <c r="P23" s="93"/>
      <c r="Q23" s="94"/>
      <c r="R23" s="94"/>
      <c r="S23" s="94"/>
      <c r="T23" s="94"/>
      <c r="U23" s="94"/>
      <c r="V23" s="94"/>
      <c r="W23" s="94"/>
      <c r="X23" s="94"/>
    </row>
    <row r="24" spans="1:24">
      <c r="A24" s="92"/>
      <c r="B24" s="92"/>
      <c r="C24" s="92"/>
      <c r="D24" s="92"/>
      <c r="E24" s="92"/>
      <c r="F24" s="92"/>
      <c r="G24" s="92"/>
      <c r="H24" s="92"/>
      <c r="I24" s="93"/>
      <c r="J24" s="93"/>
      <c r="K24" s="93"/>
      <c r="L24" s="93"/>
      <c r="M24" s="93"/>
      <c r="N24" s="93"/>
      <c r="O24" s="93"/>
      <c r="P24" s="93"/>
      <c r="Q24" s="94"/>
      <c r="R24" s="94"/>
      <c r="S24" s="94"/>
      <c r="T24" s="94"/>
      <c r="U24" s="94"/>
      <c r="V24" s="94"/>
      <c r="W24" s="94"/>
      <c r="X24" s="94"/>
    </row>
    <row r="25" spans="1:24">
      <c r="A25" s="92"/>
      <c r="B25" s="92"/>
      <c r="C25" s="92"/>
      <c r="D25" s="92"/>
      <c r="E25" s="92"/>
      <c r="F25" s="92"/>
      <c r="G25" s="92"/>
      <c r="H25" s="92"/>
      <c r="I25" s="93"/>
      <c r="J25" s="93"/>
      <c r="K25" s="93"/>
      <c r="L25" s="93"/>
      <c r="M25" s="93"/>
      <c r="N25" s="93"/>
      <c r="O25" s="93"/>
      <c r="P25" s="93"/>
      <c r="Q25" s="94"/>
      <c r="R25" s="94"/>
      <c r="S25" s="94"/>
      <c r="T25" s="94"/>
      <c r="U25" s="94"/>
      <c r="V25" s="94"/>
      <c r="W25" s="94"/>
      <c r="X25" s="94"/>
    </row>
    <row r="26" spans="1:24">
      <c r="A26" s="96"/>
      <c r="B26" s="96"/>
      <c r="C26" s="96"/>
      <c r="D26" s="96"/>
      <c r="E26" s="96"/>
      <c r="F26" s="96"/>
      <c r="G26" s="96"/>
      <c r="H26" s="96"/>
      <c r="I26" s="95"/>
      <c r="J26" s="95"/>
      <c r="K26" s="95"/>
      <c r="L26" s="95"/>
      <c r="M26" s="95"/>
      <c r="N26" s="95"/>
      <c r="O26" s="95"/>
      <c r="P26" s="97"/>
      <c r="Q26" s="98"/>
      <c r="R26" s="98"/>
      <c r="S26" s="98"/>
      <c r="T26" s="98"/>
      <c r="U26" s="99"/>
      <c r="V26" s="99"/>
      <c r="W26" s="99"/>
      <c r="X26" s="99"/>
    </row>
    <row r="27" spans="1:24">
      <c r="A27" s="96"/>
      <c r="B27" s="96"/>
      <c r="C27" s="96"/>
      <c r="D27" s="96"/>
      <c r="E27" s="96"/>
      <c r="F27" s="96"/>
      <c r="G27" s="96"/>
      <c r="H27" s="96"/>
      <c r="I27" s="95"/>
      <c r="J27" s="95"/>
      <c r="K27" s="95"/>
      <c r="L27" s="95"/>
      <c r="M27" s="95"/>
      <c r="N27" s="95"/>
      <c r="O27" s="95"/>
      <c r="P27" s="97"/>
      <c r="Q27" s="98"/>
      <c r="R27" s="98"/>
      <c r="S27" s="98"/>
      <c r="T27" s="98"/>
      <c r="U27" s="99"/>
      <c r="V27" s="99"/>
      <c r="W27" s="99"/>
      <c r="X27" s="99"/>
    </row>
    <row r="28" spans="1:24">
      <c r="A28" s="96"/>
      <c r="B28" s="96"/>
      <c r="C28" s="96"/>
      <c r="D28" s="96"/>
      <c r="E28" s="96"/>
      <c r="F28" s="96"/>
      <c r="G28" s="96"/>
      <c r="H28" s="96"/>
      <c r="I28" s="95"/>
      <c r="J28" s="95"/>
      <c r="K28" s="95"/>
      <c r="L28" s="95"/>
      <c r="M28" s="95"/>
      <c r="N28" s="95"/>
      <c r="O28" s="95"/>
      <c r="P28" s="97"/>
      <c r="Q28" s="98"/>
      <c r="R28" s="98"/>
      <c r="S28" s="98"/>
      <c r="T28" s="98"/>
      <c r="U28" s="99"/>
      <c r="V28" s="99"/>
      <c r="W28" s="99"/>
      <c r="X28" s="99"/>
    </row>
    <row r="29" spans="1:24">
      <c r="A29" s="96"/>
      <c r="B29" s="96"/>
      <c r="C29" s="96"/>
      <c r="D29" s="96"/>
      <c r="E29" s="96"/>
      <c r="F29" s="96"/>
      <c r="G29" s="96"/>
      <c r="H29" s="96"/>
      <c r="I29" s="95"/>
      <c r="J29" s="95"/>
      <c r="K29" s="95"/>
      <c r="L29" s="95"/>
      <c r="M29" s="95"/>
      <c r="N29" s="95"/>
      <c r="O29" s="95"/>
      <c r="P29" s="97"/>
      <c r="Q29" s="98"/>
      <c r="R29" s="98"/>
      <c r="S29" s="98"/>
      <c r="T29" s="98"/>
      <c r="U29" s="99"/>
      <c r="V29" s="99"/>
      <c r="W29" s="99"/>
      <c r="X29" s="99"/>
    </row>
    <row r="30" spans="1:24">
      <c r="A30" s="96"/>
      <c r="B30" s="96"/>
      <c r="C30" s="96"/>
      <c r="D30" s="96"/>
      <c r="E30" s="96"/>
      <c r="F30" s="96"/>
      <c r="G30" s="96"/>
      <c r="H30" s="96"/>
      <c r="I30" s="95"/>
      <c r="J30" s="95"/>
      <c r="K30" s="95"/>
      <c r="L30" s="95"/>
      <c r="M30" s="95"/>
      <c r="N30" s="95"/>
      <c r="O30" s="95"/>
      <c r="P30" s="97"/>
      <c r="Q30" s="98"/>
      <c r="R30" s="98"/>
      <c r="S30" s="98"/>
      <c r="T30" s="98"/>
      <c r="U30" s="99"/>
      <c r="V30" s="99"/>
      <c r="W30" s="99"/>
      <c r="X30" s="99"/>
    </row>
    <row r="31" spans="1:24">
      <c r="A31" s="96"/>
      <c r="B31" s="96"/>
      <c r="C31" s="96"/>
      <c r="D31" s="96"/>
      <c r="E31" s="96"/>
      <c r="F31" s="96"/>
      <c r="G31" s="96"/>
      <c r="H31" s="96"/>
      <c r="I31" s="95"/>
      <c r="J31" s="95"/>
      <c r="K31" s="95"/>
      <c r="L31" s="95"/>
      <c r="M31" s="95"/>
      <c r="N31" s="95"/>
      <c r="O31" s="95"/>
      <c r="P31" s="97"/>
      <c r="Q31" s="98"/>
      <c r="R31" s="98"/>
      <c r="S31" s="98"/>
      <c r="T31" s="98"/>
      <c r="U31" s="99"/>
      <c r="V31" s="99"/>
      <c r="W31" s="99"/>
      <c r="X31" s="99"/>
    </row>
    <row r="32" spans="1:24">
      <c r="A32" s="96"/>
      <c r="B32" s="96"/>
      <c r="C32" s="96"/>
      <c r="D32" s="96"/>
      <c r="E32" s="96"/>
      <c r="F32" s="96"/>
      <c r="G32" s="96"/>
      <c r="H32" s="96"/>
      <c r="I32" s="95"/>
      <c r="J32" s="95"/>
      <c r="K32" s="95"/>
      <c r="L32" s="95"/>
      <c r="M32" s="95"/>
      <c r="N32" s="95"/>
      <c r="O32" s="95"/>
      <c r="P32" s="97"/>
      <c r="Q32" s="98"/>
      <c r="R32" s="98"/>
      <c r="S32" s="98"/>
      <c r="T32" s="98"/>
      <c r="U32" s="99"/>
      <c r="V32" s="99"/>
      <c r="W32" s="99"/>
      <c r="X32" s="99"/>
    </row>
    <row r="33" spans="1:24">
      <c r="A33" s="96"/>
      <c r="B33" s="96"/>
      <c r="C33" s="96"/>
      <c r="D33" s="96"/>
      <c r="E33" s="96"/>
      <c r="F33" s="96"/>
      <c r="G33" s="96"/>
      <c r="H33" s="96"/>
      <c r="I33" s="95"/>
      <c r="J33" s="95"/>
      <c r="K33" s="95"/>
      <c r="L33" s="95"/>
      <c r="M33" s="95"/>
      <c r="N33" s="95"/>
      <c r="O33" s="95"/>
      <c r="P33" s="97"/>
      <c r="Q33" s="98"/>
      <c r="R33" s="98"/>
      <c r="S33" s="98"/>
      <c r="T33" s="98"/>
      <c r="U33" s="99"/>
      <c r="V33" s="99"/>
      <c r="W33" s="99"/>
      <c r="X33" s="99"/>
    </row>
    <row r="34" spans="1:24">
      <c r="A34" s="96"/>
      <c r="B34" s="96"/>
      <c r="C34" s="96"/>
      <c r="D34" s="96"/>
      <c r="E34" s="96"/>
      <c r="F34" s="96"/>
      <c r="G34" s="96"/>
      <c r="H34" s="96"/>
      <c r="I34" s="95"/>
      <c r="J34" s="95"/>
      <c r="K34" s="95"/>
      <c r="L34" s="95"/>
      <c r="M34" s="95"/>
      <c r="N34" s="95"/>
      <c r="O34" s="95"/>
      <c r="P34" s="97"/>
      <c r="Q34" s="98"/>
      <c r="R34" s="98"/>
      <c r="S34" s="98"/>
      <c r="T34" s="98"/>
      <c r="U34" s="99"/>
      <c r="V34" s="99"/>
      <c r="W34" s="99"/>
      <c r="X34" s="99"/>
    </row>
    <row r="35" spans="1:24">
      <c r="A35" s="96"/>
      <c r="B35" s="96"/>
      <c r="C35" s="96"/>
      <c r="D35" s="96"/>
      <c r="E35" s="96"/>
      <c r="F35" s="96"/>
      <c r="G35" s="96"/>
      <c r="H35" s="96"/>
      <c r="I35" s="95"/>
      <c r="J35" s="95"/>
      <c r="K35" s="95"/>
      <c r="L35" s="95"/>
      <c r="M35" s="95"/>
      <c r="N35" s="95"/>
      <c r="O35" s="95"/>
      <c r="P35" s="97"/>
      <c r="Q35" s="98"/>
      <c r="R35" s="98"/>
      <c r="S35" s="98"/>
      <c r="T35" s="98"/>
      <c r="U35" s="99"/>
      <c r="V35" s="99"/>
      <c r="W35" s="99"/>
      <c r="X35" s="99"/>
    </row>
    <row r="36" spans="1:24">
      <c r="A36" s="96"/>
      <c r="B36" s="96"/>
      <c r="C36" s="96"/>
      <c r="D36" s="96"/>
      <c r="E36" s="96"/>
      <c r="F36" s="96"/>
      <c r="G36" s="96"/>
      <c r="H36" s="96"/>
      <c r="I36" s="95"/>
      <c r="J36" s="95"/>
      <c r="K36" s="95"/>
      <c r="L36" s="95"/>
      <c r="M36" s="95"/>
      <c r="N36" s="95"/>
      <c r="O36" s="95"/>
      <c r="P36" s="97"/>
      <c r="Q36" s="98"/>
      <c r="R36" s="98"/>
      <c r="S36" s="98"/>
      <c r="T36" s="98"/>
      <c r="U36" s="99"/>
      <c r="V36" s="99"/>
      <c r="W36" s="99"/>
      <c r="X36" s="99"/>
    </row>
    <row r="37" spans="1:24">
      <c r="A37" s="96"/>
      <c r="B37" s="96"/>
      <c r="C37" s="96"/>
      <c r="D37" s="96"/>
      <c r="E37" s="96"/>
      <c r="F37" s="96"/>
      <c r="G37" s="96"/>
      <c r="H37" s="96"/>
      <c r="I37" s="95"/>
      <c r="J37" s="95"/>
      <c r="K37" s="95"/>
      <c r="L37" s="95"/>
      <c r="M37" s="95"/>
      <c r="N37" s="95"/>
      <c r="O37" s="95"/>
      <c r="P37" s="97"/>
      <c r="Q37" s="98"/>
      <c r="R37" s="98"/>
      <c r="S37" s="98"/>
      <c r="T37" s="98"/>
      <c r="U37" s="99"/>
      <c r="V37" s="99"/>
      <c r="W37" s="99"/>
      <c r="X37" s="99"/>
    </row>
    <row r="38" spans="1:24">
      <c r="A38" s="96"/>
      <c r="B38" s="96"/>
      <c r="C38" s="96"/>
      <c r="D38" s="96"/>
      <c r="E38" s="96"/>
      <c r="F38" s="96"/>
      <c r="G38" s="96"/>
      <c r="H38" s="96"/>
      <c r="I38" s="95"/>
      <c r="J38" s="95"/>
      <c r="K38" s="95"/>
      <c r="L38" s="95"/>
      <c r="M38" s="95"/>
      <c r="N38" s="95"/>
      <c r="O38" s="95"/>
      <c r="P38" s="97"/>
      <c r="Q38" s="98"/>
      <c r="R38" s="98"/>
      <c r="S38" s="98"/>
      <c r="T38" s="98"/>
      <c r="U38" s="99"/>
      <c r="V38" s="99"/>
      <c r="W38" s="99"/>
      <c r="X38" s="99"/>
    </row>
    <row r="39" spans="1:24">
      <c r="A39" s="96"/>
      <c r="B39" s="96"/>
      <c r="C39" s="96"/>
      <c r="D39" s="96"/>
      <c r="E39" s="96"/>
      <c r="F39" s="96"/>
      <c r="G39" s="96"/>
      <c r="H39" s="96"/>
      <c r="I39" s="95"/>
      <c r="J39" s="95"/>
      <c r="K39" s="95"/>
      <c r="L39" s="95"/>
      <c r="M39" s="95"/>
      <c r="N39" s="95"/>
      <c r="O39" s="95"/>
      <c r="P39" s="97"/>
      <c r="Q39" s="98"/>
      <c r="R39" s="98"/>
      <c r="S39" s="98"/>
      <c r="T39" s="98"/>
      <c r="U39" s="99"/>
      <c r="V39" s="99"/>
      <c r="W39" s="99"/>
      <c r="X39" s="99"/>
    </row>
    <row r="40" spans="1:24">
      <c r="A40" s="96"/>
      <c r="B40" s="96"/>
      <c r="C40" s="96"/>
      <c r="D40" s="96"/>
      <c r="E40" s="96"/>
      <c r="F40" s="96"/>
      <c r="G40" s="96"/>
      <c r="H40" s="96"/>
      <c r="I40" s="95"/>
      <c r="J40" s="95"/>
      <c r="K40" s="95"/>
      <c r="L40" s="95"/>
      <c r="M40" s="95"/>
      <c r="N40" s="95"/>
      <c r="O40" s="95"/>
      <c r="P40" s="97"/>
      <c r="Q40" s="98"/>
      <c r="R40" s="98"/>
      <c r="S40" s="98"/>
      <c r="T40" s="98"/>
      <c r="U40" s="99"/>
      <c r="V40" s="99"/>
      <c r="W40" s="99"/>
      <c r="X40" s="99"/>
    </row>
    <row r="41" spans="1:24">
      <c r="A41" s="96"/>
      <c r="B41" s="96"/>
      <c r="C41" s="96"/>
      <c r="D41" s="96"/>
      <c r="E41" s="96"/>
      <c r="F41" s="96"/>
      <c r="G41" s="96"/>
      <c r="H41" s="96"/>
      <c r="I41" s="95"/>
      <c r="J41" s="95"/>
      <c r="K41" s="95"/>
      <c r="L41" s="95"/>
      <c r="M41" s="95"/>
      <c r="N41" s="95"/>
      <c r="O41" s="95"/>
      <c r="P41" s="97"/>
      <c r="Q41" s="98"/>
      <c r="R41" s="98"/>
      <c r="S41" s="98"/>
      <c r="T41" s="98"/>
      <c r="U41" s="99"/>
      <c r="V41" s="99"/>
      <c r="W41" s="99"/>
      <c r="X41" s="99"/>
    </row>
    <row r="42" spans="1:24">
      <c r="A42" s="96"/>
      <c r="B42" s="96"/>
      <c r="C42" s="96"/>
      <c r="D42" s="96"/>
      <c r="E42" s="96"/>
      <c r="F42" s="96"/>
      <c r="G42" s="96"/>
      <c r="H42" s="96"/>
      <c r="I42" s="95"/>
      <c r="J42" s="95"/>
      <c r="K42" s="95"/>
      <c r="L42" s="95"/>
      <c r="M42" s="95"/>
      <c r="N42" s="95"/>
      <c r="O42" s="95"/>
      <c r="P42" s="97"/>
      <c r="Q42" s="98"/>
      <c r="R42" s="98"/>
      <c r="S42" s="98"/>
      <c r="T42" s="98"/>
      <c r="U42" s="99"/>
      <c r="V42" s="99"/>
      <c r="W42" s="99"/>
      <c r="X42" s="99"/>
    </row>
    <row r="43" spans="1:24">
      <c r="A43" s="96"/>
      <c r="B43" s="96"/>
      <c r="C43" s="96"/>
      <c r="D43" s="96"/>
      <c r="E43" s="96"/>
      <c r="F43" s="96"/>
      <c r="G43" s="96"/>
      <c r="H43" s="96"/>
      <c r="I43" s="95"/>
      <c r="J43" s="95"/>
      <c r="K43" s="95"/>
      <c r="L43" s="95"/>
      <c r="M43" s="95"/>
      <c r="N43" s="95"/>
      <c r="O43" s="95"/>
      <c r="P43" s="97"/>
      <c r="Q43" s="98"/>
      <c r="R43" s="98"/>
      <c r="S43" s="98"/>
      <c r="T43" s="98"/>
      <c r="U43" s="99"/>
      <c r="V43" s="99"/>
      <c r="W43" s="99"/>
      <c r="X43" s="99"/>
    </row>
    <row r="44" spans="1:24">
      <c r="A44" s="96"/>
      <c r="B44" s="96"/>
      <c r="C44" s="96"/>
      <c r="D44" s="96"/>
      <c r="E44" s="96"/>
      <c r="F44" s="96"/>
      <c r="G44" s="96"/>
      <c r="H44" s="96"/>
      <c r="I44" s="95"/>
      <c r="J44" s="95"/>
      <c r="K44" s="95"/>
      <c r="L44" s="95"/>
      <c r="M44" s="95"/>
      <c r="N44" s="95"/>
      <c r="O44" s="95"/>
      <c r="P44" s="97"/>
      <c r="Q44" s="98"/>
      <c r="R44" s="98"/>
      <c r="S44" s="98"/>
      <c r="T44" s="98"/>
      <c r="U44" s="99"/>
      <c r="V44" s="99"/>
      <c r="W44" s="99"/>
      <c r="X44" s="99"/>
    </row>
    <row r="45" spans="1:24">
      <c r="A45" s="96"/>
      <c r="B45" s="96"/>
      <c r="C45" s="96"/>
      <c r="D45" s="96"/>
      <c r="E45" s="96"/>
      <c r="F45" s="96"/>
      <c r="G45" s="96"/>
      <c r="H45" s="96"/>
      <c r="I45" s="95"/>
      <c r="J45" s="95"/>
      <c r="K45" s="95"/>
      <c r="L45" s="95"/>
      <c r="M45" s="95"/>
      <c r="N45" s="95"/>
      <c r="O45" s="95"/>
      <c r="P45" s="97"/>
      <c r="Q45" s="98"/>
      <c r="R45" s="98"/>
      <c r="S45" s="98"/>
      <c r="T45" s="98"/>
      <c r="U45" s="99"/>
      <c r="V45" s="99"/>
      <c r="W45" s="99"/>
      <c r="X45" s="99"/>
    </row>
    <row r="46" spans="1:24">
      <c r="A46" s="96"/>
      <c r="B46" s="96"/>
      <c r="C46" s="96"/>
      <c r="D46" s="96"/>
      <c r="E46" s="96"/>
      <c r="F46" s="96"/>
      <c r="G46" s="96"/>
      <c r="H46" s="96"/>
      <c r="I46" s="95"/>
      <c r="J46" s="95"/>
      <c r="K46" s="95"/>
      <c r="L46" s="95"/>
      <c r="M46" s="95"/>
      <c r="N46" s="95"/>
      <c r="O46" s="95"/>
      <c r="P46" s="95"/>
      <c r="Q46" s="99"/>
      <c r="R46" s="99"/>
      <c r="S46" s="99"/>
      <c r="T46" s="99"/>
      <c r="U46" s="99"/>
      <c r="V46" s="99"/>
      <c r="W46" s="99"/>
      <c r="X46" s="99"/>
    </row>
    <row r="47" spans="1:24">
      <c r="A47" s="96"/>
      <c r="B47" s="96"/>
      <c r="C47" s="96"/>
      <c r="D47" s="96"/>
      <c r="E47" s="96"/>
      <c r="F47" s="96"/>
      <c r="G47" s="96"/>
      <c r="H47" s="96"/>
      <c r="I47" s="95"/>
      <c r="J47" s="95"/>
      <c r="K47" s="95"/>
      <c r="L47" s="95"/>
      <c r="M47" s="95"/>
      <c r="N47" s="95"/>
      <c r="O47" s="95"/>
      <c r="P47" s="95"/>
      <c r="Q47" s="99"/>
      <c r="R47" s="99"/>
      <c r="S47" s="99"/>
      <c r="T47" s="99"/>
      <c r="U47" s="99"/>
      <c r="V47" s="99"/>
      <c r="W47" s="99"/>
      <c r="X47" s="99"/>
    </row>
  </sheetData>
  <mergeCells count="3">
    <mergeCell ref="H1:I2"/>
    <mergeCell ref="J1:M2"/>
    <mergeCell ref="C1:E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解説</vt:lpstr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2019-02-01T06:07:29Z</cp:lastPrinted>
  <dcterms:created xsi:type="dcterms:W3CDTF">2016-09-13T07:43:47Z</dcterms:created>
  <dcterms:modified xsi:type="dcterms:W3CDTF">2019-02-19T04:45:19Z</dcterms:modified>
</cp:coreProperties>
</file>