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Y:\01大田市役所\01政策・総務部\危機管理室\200防災関係\210災害弱者・要配慮者関係\要配慮者利用施設関係\計画・訓練用様式およびひな型\"/>
    </mc:Choice>
  </mc:AlternateContent>
  <xr:revisionPtr revIDLastSave="0" documentId="13_ncr:1_{3ACDC0B9-773B-4868-99D6-5C936A75B06E}" xr6:coauthVersionLast="47" xr6:coauthVersionMax="47" xr10:uidLastSave="{00000000-0000-0000-0000-000000000000}"/>
  <bookViews>
    <workbookView xWindow="-108" yWindow="-108" windowWidth="23256" windowHeight="12576" xr2:uid="{00000000-000D-0000-FFFF-FFFF00000000}"/>
  </bookViews>
  <sheets>
    <sheet name="入力シート" sheetId="1" r:id="rId1"/>
    <sheet name="出力シート" sheetId="2" r:id="rId2"/>
  </sheets>
  <definedNames>
    <definedName name="_xlnm.Print_Area" localSheetId="1">出力シート!$A$1:$K$417</definedName>
    <definedName name="_xlnm.Print_Area" localSheetId="0">入力シート!$A$1:$J$281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325" i="2" l="1"/>
  <c r="B146" i="2"/>
  <c r="B140" i="2"/>
  <c r="B70" i="2" l="1"/>
  <c r="A325" i="2" l="1"/>
  <c r="E32" i="1"/>
  <c r="I32" i="1"/>
  <c r="D416" i="2"/>
  <c r="I327" i="2"/>
  <c r="I323" i="2"/>
  <c r="B321" i="2"/>
  <c r="A321" i="2"/>
  <c r="A315" i="2"/>
  <c r="I317" i="2"/>
  <c r="I313" i="2"/>
  <c r="A311" i="2"/>
  <c r="B315" i="2"/>
  <c r="B311" i="2"/>
  <c r="A309" i="2"/>
  <c r="E257" i="2" l="1"/>
  <c r="E256" i="2"/>
  <c r="E251" i="2"/>
  <c r="E221" i="2"/>
  <c r="E216" i="2"/>
  <c r="I200" i="2"/>
  <c r="F200" i="2"/>
  <c r="I201" i="2"/>
  <c r="F201" i="2"/>
  <c r="I202" i="2"/>
  <c r="F202" i="2"/>
  <c r="I203" i="2"/>
  <c r="F203" i="2"/>
  <c r="D203" i="2"/>
  <c r="I204" i="2"/>
  <c r="F204" i="2"/>
  <c r="D204" i="2"/>
  <c r="I205" i="2"/>
  <c r="F205" i="2"/>
  <c r="D205" i="2"/>
  <c r="I206" i="2"/>
  <c r="F206" i="2"/>
  <c r="I207" i="2"/>
  <c r="F207" i="2"/>
  <c r="I208" i="2"/>
  <c r="F208" i="2"/>
  <c r="D208" i="2"/>
  <c r="D207" i="2"/>
  <c r="D206" i="2"/>
  <c r="D202" i="2"/>
  <c r="D201" i="2"/>
  <c r="D200" i="2"/>
  <c r="I199" i="2"/>
  <c r="F199" i="2"/>
  <c r="D199" i="2"/>
  <c r="A208" i="2"/>
  <c r="A207" i="2"/>
  <c r="A206" i="2"/>
  <c r="A205" i="2"/>
  <c r="A204" i="2"/>
  <c r="A203" i="2"/>
  <c r="A202" i="2"/>
  <c r="A201" i="2"/>
  <c r="A200" i="2"/>
  <c r="A199" i="2"/>
  <c r="D184" i="2"/>
  <c r="C179" i="2"/>
  <c r="B148" i="2"/>
  <c r="B134" i="2"/>
  <c r="B138" i="2"/>
  <c r="B142" i="2"/>
  <c r="B132" i="2"/>
  <c r="E94" i="2"/>
  <c r="H106" i="2"/>
  <c r="H104" i="2"/>
  <c r="H102" i="2"/>
  <c r="H100" i="2"/>
  <c r="H98" i="2"/>
  <c r="H96" i="2"/>
  <c r="D68" i="2" l="1"/>
  <c r="D373" i="2" l="1"/>
  <c r="D372" i="2"/>
  <c r="I69" i="2" l="1"/>
  <c r="F69" i="2"/>
  <c r="C10" i="1"/>
  <c r="E10" i="1"/>
  <c r="G10" i="1"/>
  <c r="M300" i="2" l="1"/>
  <c r="B300" i="2" s="1"/>
  <c r="M292" i="2"/>
  <c r="D292" i="2" s="1"/>
  <c r="M295" i="2"/>
  <c r="D295" i="2" s="1"/>
  <c r="M289" i="2"/>
  <c r="D289" i="2" s="1"/>
  <c r="M285" i="2"/>
  <c r="M282" i="2"/>
  <c r="D282" i="2" s="1"/>
  <c r="D285" i="2" l="1"/>
  <c r="E250" i="2" l="1"/>
  <c r="E249" i="2"/>
  <c r="D70" i="2"/>
  <c r="B68" i="2"/>
  <c r="A31" i="2"/>
  <c r="A37" i="2" l="1"/>
  <c r="C173" i="2" l="1"/>
</calcChain>
</file>

<file path=xl/sharedStrings.xml><?xml version="1.0" encoding="utf-8"?>
<sst xmlns="http://schemas.openxmlformats.org/spreadsheetml/2006/main" count="671" uniqueCount="396">
  <si>
    <t>入力項目</t>
  </si>
  <si>
    <t>入力セル</t>
  </si>
  <si>
    <t>入力例</t>
  </si>
  <si>
    <t>体制確立の判断時期</t>
  </si>
  <si>
    <t>活動内容</t>
  </si>
  <si>
    <t>収集する情報</t>
  </si>
  <si>
    <t>収集方法</t>
  </si>
  <si>
    <t>情報収集・伝達</t>
  </si>
  <si>
    <t>　　　　　　　　　　　　　　　　　</t>
  </si>
  <si>
    <t>（施設の情報）</t>
    <rPh sb="1" eb="3">
      <t>シセツ</t>
    </rPh>
    <rPh sb="4" eb="6">
      <t>ジョウホウ</t>
    </rPh>
    <phoneticPr fontId="8"/>
  </si>
  <si>
    <t>.</t>
    <phoneticPr fontId="8"/>
  </si>
  <si>
    <t>（情報入手手段）</t>
    <rPh sb="1" eb="3">
      <t>ジョウホウ</t>
    </rPh>
    <rPh sb="3" eb="5">
      <t>ニュウシュ</t>
    </rPh>
    <rPh sb="5" eb="7">
      <t>シュダン</t>
    </rPh>
    <phoneticPr fontId="8"/>
  </si>
  <si>
    <t>ファックス</t>
    <phoneticPr fontId="8"/>
  </si>
  <si>
    <t>インターネット</t>
    <phoneticPr fontId="8"/>
  </si>
  <si>
    <t>（避難に関する情報）</t>
    <rPh sb="1" eb="3">
      <t>ヒナン</t>
    </rPh>
    <rPh sb="4" eb="5">
      <t>カン</t>
    </rPh>
    <rPh sb="7" eb="9">
      <t>ジョウホウ</t>
    </rPh>
    <phoneticPr fontId="8"/>
  </si>
  <si>
    <t>（教育・訓練に関する情報）</t>
    <rPh sb="1" eb="3">
      <t>キョウイク</t>
    </rPh>
    <rPh sb="4" eb="6">
      <t>クンレン</t>
    </rPh>
    <rPh sb="7" eb="8">
      <t>カン</t>
    </rPh>
    <rPh sb="10" eb="12">
      <t>ジョウホウ</t>
    </rPh>
    <phoneticPr fontId="8"/>
  </si>
  <si>
    <t>「避難確保計画作成シート」</t>
    <rPh sb="1" eb="3">
      <t>ヒナン</t>
    </rPh>
    <rPh sb="3" eb="5">
      <t>カクホ</t>
    </rPh>
    <rPh sb="5" eb="7">
      <t>ケイカク</t>
    </rPh>
    <rPh sb="7" eb="9">
      <t>サクセイ</t>
    </rPh>
    <phoneticPr fontId="8"/>
  </si>
  <si>
    <t>年</t>
    <rPh sb="0" eb="1">
      <t>ネン</t>
    </rPh>
    <phoneticPr fontId="8"/>
  </si>
  <si>
    <t>月</t>
    <rPh sb="0" eb="1">
      <t>ガツ</t>
    </rPh>
    <phoneticPr fontId="8"/>
  </si>
  <si>
    <t>日</t>
    <rPh sb="0" eb="1">
      <t>ニチ</t>
    </rPh>
    <phoneticPr fontId="8"/>
  </si>
  <si>
    <t>気象情報</t>
    <phoneticPr fontId="8"/>
  </si>
  <si>
    <t>○：有り、－：無し</t>
    <rPh sb="2" eb="3">
      <t>アリ</t>
    </rPh>
    <rPh sb="7" eb="8">
      <t>ナシ</t>
    </rPh>
    <phoneticPr fontId="8"/>
  </si>
  <si>
    <t>昼間・夜間</t>
    <rPh sb="0" eb="2">
      <t>ヒルマ</t>
    </rPh>
    <rPh sb="3" eb="5">
      <t>ヤカン</t>
    </rPh>
    <phoneticPr fontId="8"/>
  </si>
  <si>
    <t>休日</t>
    <rPh sb="0" eb="2">
      <t>キュウジツ</t>
    </rPh>
    <phoneticPr fontId="8"/>
  </si>
  <si>
    <t>利用者</t>
    <rPh sb="0" eb="3">
      <t>リヨウシャ</t>
    </rPh>
    <phoneticPr fontId="8"/>
  </si>
  <si>
    <t>施設職員</t>
    <rPh sb="0" eb="2">
      <t>シセツ</t>
    </rPh>
    <rPh sb="2" eb="4">
      <t>ショクイン</t>
    </rPh>
    <phoneticPr fontId="8"/>
  </si>
  <si>
    <t>人　　　　　数</t>
    <rPh sb="0" eb="1">
      <t>ヒト</t>
    </rPh>
    <rPh sb="6" eb="7">
      <t>スウ</t>
    </rPh>
    <phoneticPr fontId="8"/>
  </si>
  <si>
    <t>昼間</t>
    <rPh sb="0" eb="2">
      <t>ヒルマ</t>
    </rPh>
    <phoneticPr fontId="8"/>
  </si>
  <si>
    <t>夜間</t>
    <rPh sb="0" eb="2">
      <t>ヤカン</t>
    </rPh>
    <phoneticPr fontId="8"/>
  </si>
  <si>
    <t>別紙１</t>
    <phoneticPr fontId="8"/>
  </si>
  <si>
    <t>避難経路図</t>
    <rPh sb="0" eb="2">
      <t>ヒナン</t>
    </rPh>
    <rPh sb="2" eb="4">
      <t>ケイロ</t>
    </rPh>
    <rPh sb="4" eb="5">
      <t>ズ</t>
    </rPh>
    <phoneticPr fontId="8"/>
  </si>
  <si>
    <t>移動手段</t>
    <rPh sb="0" eb="2">
      <t>イドウ</t>
    </rPh>
    <rPh sb="2" eb="4">
      <t>シュダン</t>
    </rPh>
    <phoneticPr fontId="8"/>
  </si>
  <si>
    <t>そのほか</t>
    <phoneticPr fontId="8"/>
  </si>
  <si>
    <t>備　蓄　品</t>
    <rPh sb="0" eb="1">
      <t>ソナエ</t>
    </rPh>
    <rPh sb="2" eb="3">
      <t>チク</t>
    </rPh>
    <rPh sb="4" eb="5">
      <t>ヒン</t>
    </rPh>
    <phoneticPr fontId="8"/>
  </si>
  <si>
    <t>浸水を防ぐための対策</t>
    <rPh sb="0" eb="2">
      <t>シンスイ</t>
    </rPh>
    <rPh sb="3" eb="4">
      <t>フセ</t>
    </rPh>
    <rPh sb="8" eb="10">
      <t>タイサク</t>
    </rPh>
    <phoneticPr fontId="8"/>
  </si>
  <si>
    <t>昼間</t>
    <rPh sb="0" eb="2">
      <t>チュウカン</t>
    </rPh>
    <phoneticPr fontId="8"/>
  </si>
  <si>
    <t>避難場所の住所</t>
  </si>
  <si>
    <t>避難場所名</t>
    <rPh sb="0" eb="2">
      <t>ヒナン</t>
    </rPh>
    <rPh sb="2" eb="4">
      <t>バショ</t>
    </rPh>
    <rPh sb="4" eb="5">
      <t>メイ</t>
    </rPh>
    <phoneticPr fontId="8"/>
  </si>
  <si>
    <t>避難場所までの移動距離</t>
    <rPh sb="0" eb="2">
      <t>ヒナン</t>
    </rPh>
    <rPh sb="2" eb="4">
      <t>バショ</t>
    </rPh>
    <rPh sb="7" eb="9">
      <t>イドウ</t>
    </rPh>
    <rPh sb="9" eb="11">
      <t>キョリ</t>
    </rPh>
    <phoneticPr fontId="8"/>
  </si>
  <si>
    <t>避難場所までの移動手段</t>
    <rPh sb="0" eb="2">
      <t>ヒナン</t>
    </rPh>
    <rPh sb="2" eb="4">
      <t>バショ</t>
    </rPh>
    <rPh sb="7" eb="9">
      <t>イドウ</t>
    </rPh>
    <rPh sb="9" eb="11">
      <t>シュダン</t>
    </rPh>
    <phoneticPr fontId="8"/>
  </si>
  <si>
    <t>ｍ</t>
    <phoneticPr fontId="8"/>
  </si>
  <si>
    <t>車両の場合</t>
    <rPh sb="0" eb="2">
      <t>シャリョウ</t>
    </rPh>
    <rPh sb="3" eb="5">
      <t>バアイ</t>
    </rPh>
    <phoneticPr fontId="8"/>
  </si>
  <si>
    <t>訓練対象者①</t>
    <rPh sb="0" eb="2">
      <t>クンレン</t>
    </rPh>
    <rPh sb="2" eb="5">
      <t>タイショウシャ</t>
    </rPh>
    <phoneticPr fontId="8"/>
  </si>
  <si>
    <t>訓練対象者②</t>
    <rPh sb="0" eb="2">
      <t>クンレン</t>
    </rPh>
    <rPh sb="2" eb="5">
      <t>タイショウシャ</t>
    </rPh>
    <phoneticPr fontId="8"/>
  </si>
  <si>
    <t>研修対象者①</t>
    <rPh sb="0" eb="2">
      <t>ケンシュウ</t>
    </rPh>
    <rPh sb="2" eb="5">
      <t>タイショウシャ</t>
    </rPh>
    <phoneticPr fontId="8"/>
  </si>
  <si>
    <t>研修対象者②</t>
    <rPh sb="0" eb="2">
      <t>ケンシュウ</t>
    </rPh>
    <rPh sb="2" eb="5">
      <t>タイショウシャ</t>
    </rPh>
    <phoneticPr fontId="8"/>
  </si>
  <si>
    <t>研修の内容①</t>
    <rPh sb="0" eb="2">
      <t>ケンシュウ</t>
    </rPh>
    <rPh sb="3" eb="5">
      <t>ナイヨウ</t>
    </rPh>
    <phoneticPr fontId="8"/>
  </si>
  <si>
    <t>研修の内容②</t>
    <rPh sb="0" eb="2">
      <t>ケンシュウ</t>
    </rPh>
    <rPh sb="3" eb="5">
      <t>ナイヨウ</t>
    </rPh>
    <phoneticPr fontId="8"/>
  </si>
  <si>
    <t>訓練の内容①</t>
    <rPh sb="0" eb="2">
      <t>クンレン</t>
    </rPh>
    <rPh sb="3" eb="5">
      <t>ナイヨウ</t>
    </rPh>
    <phoneticPr fontId="8"/>
  </si>
  <si>
    <t>訓練の内容②</t>
    <rPh sb="0" eb="2">
      <t>クンレン</t>
    </rPh>
    <rPh sb="3" eb="5">
      <t>ナイヨウ</t>
    </rPh>
    <phoneticPr fontId="8"/>
  </si>
  <si>
    <t>防災情報及び避難誘導</t>
    <rPh sb="0" eb="2">
      <t>ボウサイ</t>
    </rPh>
    <rPh sb="2" eb="4">
      <t>ジョウホウ</t>
    </rPh>
    <rPh sb="4" eb="5">
      <t>オヨ</t>
    </rPh>
    <rPh sb="6" eb="8">
      <t>ヒナン</t>
    </rPh>
    <rPh sb="8" eb="10">
      <t>ユウドウ</t>
    </rPh>
    <phoneticPr fontId="8"/>
  </si>
  <si>
    <t>休日設定の有無</t>
    <rPh sb="0" eb="2">
      <t>キュウジツ</t>
    </rPh>
    <rPh sb="2" eb="4">
      <t>セッテイ</t>
    </rPh>
    <rPh sb="5" eb="7">
      <t>ウム</t>
    </rPh>
    <phoneticPr fontId="8"/>
  </si>
  <si>
    <t>平日と異なる</t>
  </si>
  <si>
    <t>○○〇〇</t>
    <phoneticPr fontId="8"/>
  </si>
  <si>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8"/>
  </si>
  <si>
    <t>【注意！】</t>
    <rPh sb="1" eb="3">
      <t>チュウイ</t>
    </rPh>
    <phoneticPr fontId="8"/>
  </si>
  <si>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8"/>
  </si>
  <si>
    <t>テレビ</t>
    <phoneticPr fontId="8"/>
  </si>
  <si>
    <t>ラジオ</t>
    <phoneticPr fontId="8"/>
  </si>
  <si>
    <t>タブレット端末</t>
    <rPh sb="5" eb="7">
      <t>タンマツ</t>
    </rPh>
    <phoneticPr fontId="8"/>
  </si>
  <si>
    <t>ファックス</t>
    <phoneticPr fontId="8"/>
  </si>
  <si>
    <t>携帯電話</t>
    <rPh sb="0" eb="2">
      <t>ケイタイ</t>
    </rPh>
    <rPh sb="2" eb="4">
      <t>デンワ</t>
    </rPh>
    <phoneticPr fontId="8"/>
  </si>
  <si>
    <t>乾電池</t>
    <rPh sb="0" eb="3">
      <t>カンデンチ</t>
    </rPh>
    <phoneticPr fontId="8"/>
  </si>
  <si>
    <t>携帯電話用バッテリー</t>
    <rPh sb="0" eb="2">
      <t>ケイタイ</t>
    </rPh>
    <rPh sb="2" eb="4">
      <t>デンワ</t>
    </rPh>
    <rPh sb="4" eb="5">
      <t>ヨウ</t>
    </rPh>
    <phoneticPr fontId="8"/>
  </si>
  <si>
    <t>その他</t>
    <rPh sb="2" eb="3">
      <t>タ</t>
    </rPh>
    <phoneticPr fontId="8"/>
  </si>
  <si>
    <t>従業員名簿</t>
    <rPh sb="0" eb="3">
      <t>ジュウギョウイン</t>
    </rPh>
    <rPh sb="3" eb="5">
      <t>メイボ</t>
    </rPh>
    <phoneticPr fontId="8"/>
  </si>
  <si>
    <t>利用者名簿</t>
    <rPh sb="0" eb="3">
      <t>リヨウシャ</t>
    </rPh>
    <rPh sb="3" eb="5">
      <t>メイボ</t>
    </rPh>
    <phoneticPr fontId="8"/>
  </si>
  <si>
    <t>案内旗</t>
    <rPh sb="0" eb="2">
      <t>アンナイ</t>
    </rPh>
    <rPh sb="2" eb="3">
      <t>ハタ</t>
    </rPh>
    <phoneticPr fontId="8"/>
  </si>
  <si>
    <t>懐中電灯</t>
    <rPh sb="0" eb="2">
      <t>カイチュウ</t>
    </rPh>
    <rPh sb="2" eb="4">
      <t>デントウ</t>
    </rPh>
    <phoneticPr fontId="8"/>
  </si>
  <si>
    <t>拡声器</t>
    <rPh sb="0" eb="3">
      <t>カクセイキ</t>
    </rPh>
    <phoneticPr fontId="8"/>
  </si>
  <si>
    <t>ライフジャケット</t>
    <phoneticPr fontId="8"/>
  </si>
  <si>
    <t>蛍光塗料</t>
    <rPh sb="0" eb="2">
      <t>ケイコウ</t>
    </rPh>
    <rPh sb="2" eb="4">
      <t>トリョウ</t>
    </rPh>
    <phoneticPr fontId="8"/>
  </si>
  <si>
    <t>水</t>
    <rPh sb="0" eb="1">
      <t>ミズ</t>
    </rPh>
    <phoneticPr fontId="8"/>
  </si>
  <si>
    <t>食料</t>
    <rPh sb="0" eb="2">
      <t>ショクリョウ</t>
    </rPh>
    <phoneticPr fontId="8"/>
  </si>
  <si>
    <t>寝具</t>
    <rPh sb="0" eb="2">
      <t>シング</t>
    </rPh>
    <phoneticPr fontId="8"/>
  </si>
  <si>
    <t>防寒具</t>
    <rPh sb="0" eb="3">
      <t>ボウカング</t>
    </rPh>
    <phoneticPr fontId="8"/>
  </si>
  <si>
    <t>おむつ</t>
    <phoneticPr fontId="8"/>
  </si>
  <si>
    <t>おしりふき</t>
    <phoneticPr fontId="8"/>
  </si>
  <si>
    <t>おやつ</t>
    <phoneticPr fontId="8"/>
  </si>
  <si>
    <t>おんぶひも</t>
    <phoneticPr fontId="8"/>
  </si>
  <si>
    <t>ウエットティッシュ</t>
    <phoneticPr fontId="8"/>
  </si>
  <si>
    <t>ゴミ袋</t>
    <rPh sb="2" eb="3">
      <t>ブクロ</t>
    </rPh>
    <phoneticPr fontId="8"/>
  </si>
  <si>
    <t>タオル</t>
    <phoneticPr fontId="8"/>
  </si>
  <si>
    <t>土のう</t>
    <rPh sb="0" eb="1">
      <t>ド</t>
    </rPh>
    <phoneticPr fontId="8"/>
  </si>
  <si>
    <t>止水板</t>
    <rPh sb="0" eb="2">
      <t>シスイ</t>
    </rPh>
    <rPh sb="2" eb="3">
      <t>バン</t>
    </rPh>
    <phoneticPr fontId="8"/>
  </si>
  <si>
    <t>台</t>
    <rPh sb="0" eb="1">
      <t>ダイ</t>
    </rPh>
    <phoneticPr fontId="8"/>
  </si>
  <si>
    <t>有りの場合→</t>
    <rPh sb="0" eb="1">
      <t>ア</t>
    </rPh>
    <rPh sb="3" eb="5">
      <t>バアイ</t>
    </rPh>
    <phoneticPr fontId="8"/>
  </si>
  <si>
    <t>無</t>
  </si>
  <si>
    <t>個</t>
    <rPh sb="0" eb="1">
      <t>コ</t>
    </rPh>
    <phoneticPr fontId="8"/>
  </si>
  <si>
    <t>着</t>
    <rPh sb="0" eb="1">
      <t>チャク</t>
    </rPh>
    <phoneticPr fontId="8"/>
  </si>
  <si>
    <t>枚</t>
    <rPh sb="0" eb="1">
      <t>マイ</t>
    </rPh>
    <phoneticPr fontId="8"/>
  </si>
  <si>
    <t>日分</t>
    <rPh sb="0" eb="2">
      <t>ニチブン</t>
    </rPh>
    <phoneticPr fontId="8"/>
  </si>
  <si>
    <t>人分</t>
    <rPh sb="0" eb="1">
      <t>ニン</t>
    </rPh>
    <rPh sb="1" eb="2">
      <t>ブン</t>
    </rPh>
    <phoneticPr fontId="8"/>
  </si>
  <si>
    <t>人分</t>
    <rPh sb="0" eb="1">
      <t>ヒト</t>
    </rPh>
    <rPh sb="1" eb="2">
      <t>ブン</t>
    </rPh>
    <phoneticPr fontId="8"/>
  </si>
  <si>
    <t>平日と同じ／平日と異なる</t>
    <rPh sb="0" eb="2">
      <t>ヘイジツ</t>
    </rPh>
    <rPh sb="3" eb="4">
      <t>オナ</t>
    </rPh>
    <rPh sb="6" eb="8">
      <t>ヘイジツ</t>
    </rPh>
    <rPh sb="9" eb="10">
      <t>コト</t>
    </rPh>
    <phoneticPr fontId="8"/>
  </si>
  <si>
    <t>○／－</t>
    <phoneticPr fontId="8"/>
  </si>
  <si>
    <t>無／有</t>
    <rPh sb="0" eb="1">
      <t>ナシ</t>
    </rPh>
    <rPh sb="2" eb="3">
      <t>アリ</t>
    </rPh>
    <phoneticPr fontId="8"/>
  </si>
  <si>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8"/>
  </si>
  <si>
    <t>　避難場所</t>
    <phoneticPr fontId="8"/>
  </si>
  <si>
    <t>　</t>
    <phoneticPr fontId="8"/>
  </si>
  <si>
    <t>　屋内安全確保を図る場所</t>
    <rPh sb="1" eb="3">
      <t>オクナイ</t>
    </rPh>
    <rPh sb="3" eb="5">
      <t>アンゼン</t>
    </rPh>
    <rPh sb="5" eb="7">
      <t>カクホ</t>
    </rPh>
    <rPh sb="8" eb="9">
      <t>ハカ</t>
    </rPh>
    <rPh sb="10" eb="12">
      <t>バショ</t>
    </rPh>
    <phoneticPr fontId="8"/>
  </si>
  <si>
    <t>　情報収集・伝達に係る機材等</t>
    <rPh sb="1" eb="3">
      <t>ジョウホウ</t>
    </rPh>
    <rPh sb="3" eb="5">
      <t>シュウシュウ</t>
    </rPh>
    <rPh sb="6" eb="8">
      <t>デンタツ</t>
    </rPh>
    <rPh sb="9" eb="10">
      <t>カカ</t>
    </rPh>
    <rPh sb="11" eb="13">
      <t>キザイ</t>
    </rPh>
    <rPh sb="13" eb="14">
      <t>トウ</t>
    </rPh>
    <phoneticPr fontId="8"/>
  </si>
  <si>
    <t>　避難誘導に係る機材等</t>
    <rPh sb="1" eb="3">
      <t>ヒナン</t>
    </rPh>
    <rPh sb="3" eb="5">
      <t>ユウドウ</t>
    </rPh>
    <rPh sb="6" eb="7">
      <t>カカ</t>
    </rPh>
    <rPh sb="8" eb="10">
      <t>キザイ</t>
    </rPh>
    <rPh sb="10" eb="11">
      <t>トウ</t>
    </rPh>
    <phoneticPr fontId="8"/>
  </si>
  <si>
    <t>　屋内安全確保に係る機材等</t>
    <rPh sb="1" eb="3">
      <t>オクナイ</t>
    </rPh>
    <rPh sb="3" eb="5">
      <t>アンゼン</t>
    </rPh>
    <rPh sb="5" eb="7">
      <t>カクホ</t>
    </rPh>
    <rPh sb="8" eb="9">
      <t>カカ</t>
    </rPh>
    <rPh sb="10" eb="12">
      <t>キザイ</t>
    </rPh>
    <rPh sb="12" eb="13">
      <t>トウ</t>
    </rPh>
    <phoneticPr fontId="8"/>
  </si>
  <si>
    <t>　施設利用者に係る機材等</t>
    <rPh sb="1" eb="3">
      <t>シセツ</t>
    </rPh>
    <rPh sb="3" eb="6">
      <t>リヨウシャ</t>
    </rPh>
    <rPh sb="7" eb="8">
      <t>カカ</t>
    </rPh>
    <rPh sb="9" eb="11">
      <t>キザイ</t>
    </rPh>
    <rPh sb="11" eb="12">
      <t>トウ</t>
    </rPh>
    <phoneticPr fontId="8"/>
  </si>
  <si>
    <t>　その他の機材等</t>
    <rPh sb="3" eb="4">
      <t>タ</t>
    </rPh>
    <rPh sb="5" eb="7">
      <t>キザイ</t>
    </rPh>
    <rPh sb="7" eb="8">
      <t>トウ</t>
    </rPh>
    <phoneticPr fontId="8"/>
  </si>
  <si>
    <t>　浸水を防ぐための機材等</t>
    <rPh sb="1" eb="3">
      <t>シンスイ</t>
    </rPh>
    <rPh sb="4" eb="5">
      <t>フセ</t>
    </rPh>
    <rPh sb="9" eb="11">
      <t>キザイ</t>
    </rPh>
    <rPh sb="11" eb="12">
      <t>トウ</t>
    </rPh>
    <phoneticPr fontId="8"/>
  </si>
  <si>
    <t>　研修実施（毎年）</t>
    <rPh sb="1" eb="3">
      <t>ケンシュウ</t>
    </rPh>
    <rPh sb="6" eb="8">
      <t>マイトシ</t>
    </rPh>
    <phoneticPr fontId="8"/>
  </si>
  <si>
    <t>　訓練実施（毎年）</t>
    <rPh sb="6" eb="8">
      <t>マイトシ</t>
    </rPh>
    <phoneticPr fontId="8"/>
  </si>
  <si>
    <t>　施設の収容人数の状況</t>
    <rPh sb="1" eb="3">
      <t>シセツ</t>
    </rPh>
    <rPh sb="4" eb="6">
      <t>シュウヨウ</t>
    </rPh>
    <rPh sb="6" eb="8">
      <t>ニンズウ</t>
    </rPh>
    <rPh sb="9" eb="11">
      <t>ジョウキョウ</t>
    </rPh>
    <phoneticPr fontId="8"/>
  </si>
  <si>
    <t>計画作成年月日</t>
  </si>
  <si>
    <t>施設名</t>
  </si>
  <si>
    <t>住所</t>
  </si>
  <si>
    <t>所在市町村名</t>
  </si>
  <si>
    <t>所在地区名（避難勧告等の発令先地区名）</t>
  </si>
  <si>
    <t>器</t>
    <rPh sb="0" eb="1">
      <t>キ</t>
    </rPh>
    <phoneticPr fontId="8"/>
  </si>
  <si>
    <t>施設所在地</t>
    <rPh sb="0" eb="2">
      <t>シセツ</t>
    </rPh>
    <rPh sb="2" eb="5">
      <t>ショザイチ</t>
    </rPh>
    <phoneticPr fontId="8"/>
  </si>
  <si>
    <t>避難場所</t>
    <rPh sb="0" eb="2">
      <t>ヒナン</t>
    </rPh>
    <rPh sb="2" eb="4">
      <t>バショ</t>
    </rPh>
    <phoneticPr fontId="8"/>
  </si>
  <si>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8"/>
  </si>
  <si>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8"/>
  </si>
  <si>
    <t>施設及び避難先の位置と、施設から避難先までの避難ルートを貼り付けて下さい。</t>
    <rPh sb="6" eb="7">
      <t>サキ</t>
    </rPh>
    <rPh sb="18" eb="19">
      <t>サキ</t>
    </rPh>
    <rPh sb="28" eb="29">
      <t>ハ</t>
    </rPh>
    <rPh sb="30" eb="31">
      <t>ツ</t>
    </rPh>
    <rPh sb="33" eb="34">
      <t>クダ</t>
    </rPh>
    <phoneticPr fontId="8"/>
  </si>
  <si>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8"/>
  </si>
  <si>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8"/>
  </si>
  <si>
    <t>土砂災害時の避難確保計画</t>
    <rPh sb="0" eb="2">
      <t>ドシャ</t>
    </rPh>
    <rPh sb="2" eb="4">
      <t>サイガイ</t>
    </rPh>
    <phoneticPr fontId="8"/>
  </si>
  <si>
    <t>大田市大田町○○－○○－○○</t>
    <rPh sb="0" eb="2">
      <t>オオダ</t>
    </rPh>
    <rPh sb="2" eb="3">
      <t>シ</t>
    </rPh>
    <rPh sb="3" eb="6">
      <t>オオタマチ</t>
    </rPh>
    <phoneticPr fontId="8"/>
  </si>
  <si>
    <t>大田市</t>
    <rPh sb="0" eb="2">
      <t>オオダ</t>
    </rPh>
    <rPh sb="2" eb="3">
      <t>シ</t>
    </rPh>
    <phoneticPr fontId="8"/>
  </si>
  <si>
    <t>指定緊急避難場所</t>
    <rPh sb="0" eb="2">
      <t>シテイ</t>
    </rPh>
    <rPh sb="2" eb="4">
      <t>キンキュウ</t>
    </rPh>
    <rPh sb="4" eb="6">
      <t>ヒナン</t>
    </rPh>
    <rPh sb="6" eb="8">
      <t>バショ</t>
    </rPh>
    <phoneticPr fontId="8"/>
  </si>
  <si>
    <t>施設内避難場所</t>
    <rPh sb="0" eb="2">
      <t>シセツ</t>
    </rPh>
    <rPh sb="2" eb="3">
      <t>ナイ</t>
    </rPh>
    <rPh sb="3" eb="5">
      <t>ヒナン</t>
    </rPh>
    <rPh sb="5" eb="7">
      <t>バショ</t>
    </rPh>
    <phoneticPr fontId="8"/>
  </si>
  <si>
    <t>○○○公園</t>
    <rPh sb="3" eb="5">
      <t>コウエン</t>
    </rPh>
    <rPh sb="4" eb="5">
      <t>エン</t>
    </rPh>
    <phoneticPr fontId="8"/>
  </si>
  <si>
    <t>○階○○会議室</t>
    <rPh sb="1" eb="2">
      <t>カイ</t>
    </rPh>
    <rPh sb="4" eb="7">
      <t>カイギシツ</t>
    </rPh>
    <phoneticPr fontId="8"/>
  </si>
  <si>
    <t>○○○公園</t>
    <phoneticPr fontId="8"/>
  </si>
  <si>
    <t>大田市○○町○○</t>
    <rPh sb="0" eb="3">
      <t>オオダシ</t>
    </rPh>
    <rPh sb="5" eb="6">
      <t>チョウ</t>
    </rPh>
    <phoneticPr fontId="8"/>
  </si>
  <si>
    <t>大田市○○町</t>
    <rPh sb="0" eb="3">
      <t>オオダシ</t>
    </rPh>
    <rPh sb="5" eb="6">
      <t>マチ</t>
    </rPh>
    <phoneticPr fontId="8"/>
  </si>
  <si>
    <t>大田市大田町○○－○○－○○</t>
    <rPh sb="0" eb="3">
      <t>オオダシ</t>
    </rPh>
    <rPh sb="3" eb="6">
      <t>オオタマチ</t>
    </rPh>
    <phoneticPr fontId="8"/>
  </si>
  <si>
    <t>施設職員5名　利用者10名　など</t>
    <rPh sb="0" eb="2">
      <t>シセツ</t>
    </rPh>
    <rPh sb="2" eb="4">
      <t>ショクイン</t>
    </rPh>
    <rPh sb="5" eb="6">
      <t>メイ</t>
    </rPh>
    <rPh sb="7" eb="10">
      <t>リヨウシャ</t>
    </rPh>
    <rPh sb="12" eb="13">
      <t>メイ</t>
    </rPh>
    <phoneticPr fontId="8"/>
  </si>
  <si>
    <t>施設職員2名　利用者10名　など</t>
    <rPh sb="0" eb="2">
      <t>シセツ</t>
    </rPh>
    <rPh sb="2" eb="4">
      <t>ショクイン</t>
    </rPh>
    <rPh sb="5" eb="6">
      <t>メイ</t>
    </rPh>
    <rPh sb="7" eb="10">
      <t>リヨウシャ</t>
    </rPh>
    <rPh sb="12" eb="13">
      <t>メイ</t>
    </rPh>
    <phoneticPr fontId="8"/>
  </si>
  <si>
    <t>　組織体制《昼間》</t>
    <rPh sb="1" eb="3">
      <t>ソシキ</t>
    </rPh>
    <rPh sb="3" eb="5">
      <t>タイセイ</t>
    </rPh>
    <rPh sb="6" eb="8">
      <t>ヒルマ</t>
    </rPh>
    <phoneticPr fontId="8"/>
  </si>
  <si>
    <t>施設統括</t>
    <rPh sb="0" eb="1">
      <t>シ</t>
    </rPh>
    <rPh sb="1" eb="2">
      <t>セツ</t>
    </rPh>
    <rPh sb="2" eb="4">
      <t>トウカツ</t>
    </rPh>
    <phoneticPr fontId="8"/>
  </si>
  <si>
    <t>情報収集班（班長）</t>
    <rPh sb="0" eb="2">
      <t>ジョウホウ</t>
    </rPh>
    <rPh sb="2" eb="4">
      <t>シュウシュウ</t>
    </rPh>
    <rPh sb="4" eb="5">
      <t>ハン</t>
    </rPh>
    <rPh sb="6" eb="8">
      <t>ハンチョウ</t>
    </rPh>
    <phoneticPr fontId="8"/>
  </si>
  <si>
    <t>　　　　　（副班長）</t>
    <rPh sb="6" eb="7">
      <t>フク</t>
    </rPh>
    <rPh sb="7" eb="9">
      <t>ハンチョウ</t>
    </rPh>
    <phoneticPr fontId="8"/>
  </si>
  <si>
    <t>避難誘導班（班長）</t>
    <rPh sb="0" eb="2">
      <t>ヒナン</t>
    </rPh>
    <rPh sb="2" eb="4">
      <t>ユウドウ</t>
    </rPh>
    <rPh sb="4" eb="5">
      <t>ハン</t>
    </rPh>
    <rPh sb="6" eb="8">
      <t>ハンチョウ</t>
    </rPh>
    <phoneticPr fontId="8"/>
  </si>
  <si>
    <t>指　揮　班（班長）</t>
    <rPh sb="0" eb="1">
      <t>ユビ</t>
    </rPh>
    <rPh sb="2" eb="3">
      <t>キ</t>
    </rPh>
    <rPh sb="4" eb="5">
      <t>ハン</t>
    </rPh>
    <rPh sb="6" eb="8">
      <t>ハンチョウ</t>
    </rPh>
    <phoneticPr fontId="8"/>
  </si>
  <si>
    <t>　　　　　電話番号</t>
    <phoneticPr fontId="8"/>
  </si>
  <si>
    <t>　　　　　FAX</t>
    <phoneticPr fontId="8"/>
  </si>
  <si>
    <t>メールアドレス</t>
    <phoneticPr fontId="8"/>
  </si>
  <si>
    <t>　　　　　メールアドレス</t>
    <phoneticPr fontId="8"/>
  </si>
  <si>
    <t>（関係機関）</t>
    <rPh sb="1" eb="3">
      <t>カンケイ</t>
    </rPh>
    <rPh sb="3" eb="5">
      <t>キカン</t>
    </rPh>
    <phoneticPr fontId="8"/>
  </si>
  <si>
    <t>自治会（会長）</t>
    <rPh sb="0" eb="3">
      <t>ジチカイ</t>
    </rPh>
    <rPh sb="4" eb="6">
      <t>カイチョウ</t>
    </rPh>
    <phoneticPr fontId="8"/>
  </si>
  <si>
    <t>自主防災会（会長）</t>
    <rPh sb="0" eb="2">
      <t>ジシュ</t>
    </rPh>
    <rPh sb="2" eb="4">
      <t>ボウサイ</t>
    </rPh>
    <rPh sb="4" eb="5">
      <t>カイ</t>
    </rPh>
    <rPh sb="6" eb="8">
      <t>カイチョウ</t>
    </rPh>
    <phoneticPr fontId="8"/>
  </si>
  <si>
    <t>他　関係機関①</t>
    <rPh sb="0" eb="1">
      <t>ホカ</t>
    </rPh>
    <rPh sb="2" eb="4">
      <t>カンケイ</t>
    </rPh>
    <rPh sb="4" eb="6">
      <t>キカン</t>
    </rPh>
    <phoneticPr fontId="8"/>
  </si>
  <si>
    <t>他　関係機関②</t>
    <rPh sb="0" eb="1">
      <t>ホカ</t>
    </rPh>
    <rPh sb="2" eb="4">
      <t>カンケイ</t>
    </rPh>
    <rPh sb="4" eb="6">
      <t>キカン</t>
    </rPh>
    <phoneticPr fontId="8"/>
  </si>
  <si>
    <t>他　関係機関③</t>
    <rPh sb="0" eb="1">
      <t>ホカ</t>
    </rPh>
    <rPh sb="2" eb="4">
      <t>カンケイ</t>
    </rPh>
    <rPh sb="4" eb="6">
      <t>キカン</t>
    </rPh>
    <phoneticPr fontId="8"/>
  </si>
  <si>
    <t>他　関係機関④</t>
    <rPh sb="0" eb="1">
      <t>ホカ</t>
    </rPh>
    <rPh sb="2" eb="4">
      <t>カンケイ</t>
    </rPh>
    <rPh sb="4" eb="6">
      <t>キカン</t>
    </rPh>
    <phoneticPr fontId="8"/>
  </si>
  <si>
    <t>福祉・教育　等</t>
    <rPh sb="0" eb="2">
      <t>フクシ</t>
    </rPh>
    <rPh sb="3" eb="5">
      <t>キョウイク</t>
    </rPh>
    <rPh sb="6" eb="7">
      <t>トウ</t>
    </rPh>
    <phoneticPr fontId="8"/>
  </si>
  <si>
    <t>○○○○-○○-○○○○</t>
    <phoneticPr fontId="8"/>
  </si>
  <si>
    <t>0854-83-8009</t>
    <phoneticPr fontId="8"/>
  </si>
  <si>
    <t>0854-82-2826</t>
    <phoneticPr fontId="8"/>
  </si>
  <si>
    <t>○○○○部○○○○課</t>
    <rPh sb="4" eb="5">
      <t>ブ</t>
    </rPh>
    <rPh sb="9" eb="10">
      <t>カ</t>
    </rPh>
    <phoneticPr fontId="8"/>
  </si>
  <si>
    <t>市からの入手方法</t>
    <phoneticPr fontId="8"/>
  </si>
  <si>
    <t>市の情報サイト</t>
    <phoneticPr fontId="8"/>
  </si>
  <si>
    <t>市からの防災メールの受信の有無</t>
    <rPh sb="4" eb="6">
      <t>ボウサイ</t>
    </rPh>
    <phoneticPr fontId="8"/>
  </si>
  <si>
    <t>市への連絡先名《担当部局》</t>
    <rPh sb="6" eb="7">
      <t>メイ</t>
    </rPh>
    <rPh sb="8" eb="10">
      <t>タントウ</t>
    </rPh>
    <phoneticPr fontId="8"/>
  </si>
  <si>
    <t>市への連絡先名《防災部局》</t>
    <rPh sb="6" eb="7">
      <t>メイ</t>
    </rPh>
    <rPh sb="8" eb="10">
      <t>ボウサイ</t>
    </rPh>
    <phoneticPr fontId="8"/>
  </si>
  <si>
    <t>大田消防署</t>
    <rPh sb="0" eb="2">
      <t>オオダ</t>
    </rPh>
    <rPh sb="2" eb="4">
      <t>ショウボウ</t>
    </rPh>
    <rPh sb="4" eb="5">
      <t>ショ</t>
    </rPh>
    <phoneticPr fontId="8"/>
  </si>
  <si>
    <t>0854-82-0650</t>
    <phoneticPr fontId="8"/>
  </si>
  <si>
    <t>0854-82-6560</t>
    <phoneticPr fontId="8"/>
  </si>
  <si>
    <t>大田警察署</t>
    <rPh sb="0" eb="2">
      <t>オオダ</t>
    </rPh>
    <rPh sb="2" eb="5">
      <t>ケイサツショ</t>
    </rPh>
    <phoneticPr fontId="8"/>
  </si>
  <si>
    <t>0854-82-0110</t>
    <phoneticPr fontId="8"/>
  </si>
  <si>
    <t>0854-82-7227</t>
    <phoneticPr fontId="8"/>
  </si>
  <si>
    <t>消防署</t>
    <rPh sb="0" eb="2">
      <t>ショウボウ</t>
    </rPh>
    <rPh sb="2" eb="3">
      <t>ショ</t>
    </rPh>
    <phoneticPr fontId="8"/>
  </si>
  <si>
    <t>警察署</t>
    <rPh sb="0" eb="3">
      <t>ケイサツショ</t>
    </rPh>
    <phoneticPr fontId="8"/>
  </si>
  <si>
    <t>○○自治会（会長）○○○○</t>
    <rPh sb="2" eb="5">
      <t>ジチカイ</t>
    </rPh>
    <rPh sb="6" eb="8">
      <t>カイチョウ</t>
    </rPh>
    <phoneticPr fontId="8"/>
  </si>
  <si>
    <t>○○地区自主防災会（会長）○○○○</t>
    <rPh sb="2" eb="4">
      <t>チク</t>
    </rPh>
    <rPh sb="4" eb="6">
      <t>ジシュ</t>
    </rPh>
    <rPh sb="6" eb="8">
      <t>ボウサイ</t>
    </rPh>
    <rPh sb="8" eb="9">
      <t>カイ</t>
    </rPh>
    <rPh sb="10" eb="12">
      <t>カイチョウ</t>
    </rPh>
    <phoneticPr fontId="8"/>
  </si>
  <si>
    <t>ﾗｲﾌﾗｲﾝ関連機関
（電気・通信・ガス・水道）
駐在所　　　等々</t>
    <rPh sb="6" eb="8">
      <t>カンレン</t>
    </rPh>
    <rPh sb="8" eb="10">
      <t>キカン</t>
    </rPh>
    <rPh sb="12" eb="14">
      <t>デンキ</t>
    </rPh>
    <rPh sb="15" eb="17">
      <t>ツウシン</t>
    </rPh>
    <rPh sb="21" eb="23">
      <t>スイドウ</t>
    </rPh>
    <rPh sb="26" eb="29">
      <t>チュウザイショ</t>
    </rPh>
    <rPh sb="32" eb="34">
      <t>トウトウ</t>
    </rPh>
    <phoneticPr fontId="8"/>
  </si>
  <si>
    <t>○○○○公園</t>
    <rPh sb="4" eb="6">
      <t>コウエン</t>
    </rPh>
    <phoneticPr fontId="8"/>
  </si>
  <si>
    <t>○○町○○－○○</t>
    <rPh sb="2" eb="3">
      <t>チョウ</t>
    </rPh>
    <phoneticPr fontId="8"/>
  </si>
  <si>
    <t>○○町○○－○○</t>
    <rPh sb="2" eb="3">
      <t>マチ</t>
    </rPh>
    <phoneticPr fontId="8"/>
  </si>
  <si>
    <t>徒歩／車両　4台　　等</t>
    <rPh sb="0" eb="2">
      <t>トホ</t>
    </rPh>
    <rPh sb="3" eb="5">
      <t>シャリョウ</t>
    </rPh>
    <rPh sb="7" eb="8">
      <t>ダイ</t>
    </rPh>
    <rPh sb="10" eb="11">
      <t>トウ</t>
    </rPh>
    <phoneticPr fontId="8"/>
  </si>
  <si>
    <t>500m　　等</t>
    <rPh sb="6" eb="7">
      <t>トウ</t>
    </rPh>
    <phoneticPr fontId="8"/>
  </si>
  <si>
    <t>無／有　5器　　等</t>
    <rPh sb="0" eb="1">
      <t>ナシ</t>
    </rPh>
    <rPh sb="2" eb="3">
      <t>アリ</t>
    </rPh>
    <rPh sb="5" eb="6">
      <t>キ</t>
    </rPh>
    <phoneticPr fontId="8"/>
  </si>
  <si>
    <t>無／有　2台　　等</t>
    <rPh sb="0" eb="1">
      <t>ナシ</t>
    </rPh>
    <rPh sb="2" eb="3">
      <t>アリ</t>
    </rPh>
    <rPh sb="5" eb="6">
      <t>ダイ</t>
    </rPh>
    <phoneticPr fontId="8"/>
  </si>
  <si>
    <t>無／有　5台　　等</t>
    <rPh sb="0" eb="1">
      <t>ナシ</t>
    </rPh>
    <rPh sb="2" eb="3">
      <t>アリ</t>
    </rPh>
    <rPh sb="5" eb="6">
      <t>ダイ</t>
    </rPh>
    <phoneticPr fontId="8"/>
  </si>
  <si>
    <t>無／有　3個　　等</t>
    <rPh sb="0" eb="1">
      <t>ナシ</t>
    </rPh>
    <rPh sb="2" eb="3">
      <t>アリ</t>
    </rPh>
    <rPh sb="5" eb="6">
      <t>コ</t>
    </rPh>
    <phoneticPr fontId="8"/>
  </si>
  <si>
    <t>無／有　3台　　等</t>
    <rPh sb="0" eb="1">
      <t>ナシ</t>
    </rPh>
    <rPh sb="2" eb="3">
      <t>アリ</t>
    </rPh>
    <rPh sb="5" eb="6">
      <t>ダイ</t>
    </rPh>
    <phoneticPr fontId="8"/>
  </si>
  <si>
    <t>無／有　20個　 等</t>
    <rPh sb="0" eb="1">
      <t>ナシ</t>
    </rPh>
    <rPh sb="2" eb="3">
      <t>アリ</t>
    </rPh>
    <rPh sb="6" eb="7">
      <t>コ</t>
    </rPh>
    <phoneticPr fontId="8"/>
  </si>
  <si>
    <t>無／有　1枚　　等</t>
    <rPh sb="0" eb="1">
      <t>ナシ</t>
    </rPh>
    <rPh sb="2" eb="3">
      <t>アリ</t>
    </rPh>
    <rPh sb="5" eb="6">
      <t>マイ</t>
    </rPh>
    <phoneticPr fontId="8"/>
  </si>
  <si>
    <t>無／有　1台　　等</t>
    <rPh sb="0" eb="1">
      <t>ナシ</t>
    </rPh>
    <rPh sb="2" eb="3">
      <t>アリ</t>
    </rPh>
    <rPh sb="5" eb="6">
      <t>ダイ</t>
    </rPh>
    <phoneticPr fontId="8"/>
  </si>
  <si>
    <t>無／有　1個　　等</t>
    <rPh sb="0" eb="1">
      <t>ナシ</t>
    </rPh>
    <rPh sb="2" eb="3">
      <t>アリ</t>
    </rPh>
    <rPh sb="5" eb="6">
      <t>コ</t>
    </rPh>
    <phoneticPr fontId="8"/>
  </si>
  <si>
    <t>無／有　10着　 等</t>
    <rPh sb="0" eb="1">
      <t>ナシ</t>
    </rPh>
    <rPh sb="2" eb="3">
      <t>アリ</t>
    </rPh>
    <rPh sb="6" eb="7">
      <t>チャク</t>
    </rPh>
    <phoneticPr fontId="8"/>
  </si>
  <si>
    <t>無／有　10人分　等</t>
    <rPh sb="0" eb="1">
      <t>ナシ</t>
    </rPh>
    <rPh sb="2" eb="3">
      <t>アリ</t>
    </rPh>
    <rPh sb="6" eb="8">
      <t>ニンブン</t>
    </rPh>
    <phoneticPr fontId="8"/>
  </si>
  <si>
    <t>無／有　3日分 　等</t>
    <rPh sb="0" eb="1">
      <t>ナシ</t>
    </rPh>
    <rPh sb="2" eb="3">
      <t>アリ</t>
    </rPh>
    <rPh sb="5" eb="7">
      <t>ニチブン</t>
    </rPh>
    <phoneticPr fontId="8"/>
  </si>
  <si>
    <t>無／有　100枚 　等</t>
    <rPh sb="0" eb="1">
      <t>ナシ</t>
    </rPh>
    <rPh sb="2" eb="3">
      <t>アリ</t>
    </rPh>
    <rPh sb="7" eb="8">
      <t>マイ</t>
    </rPh>
    <phoneticPr fontId="8"/>
  </si>
  <si>
    <t>無／有　3個　 　等</t>
    <rPh sb="0" eb="1">
      <t>ナシ</t>
    </rPh>
    <rPh sb="2" eb="3">
      <t>アリ</t>
    </rPh>
    <rPh sb="5" eb="6">
      <t>コ</t>
    </rPh>
    <phoneticPr fontId="8"/>
  </si>
  <si>
    <t>無／有　30個　　等</t>
    <rPh sb="0" eb="1">
      <t>ナシ</t>
    </rPh>
    <rPh sb="2" eb="3">
      <t>アリ</t>
    </rPh>
    <rPh sb="6" eb="7">
      <t>コ</t>
    </rPh>
    <phoneticPr fontId="8"/>
  </si>
  <si>
    <t>無／有　10枚 　等</t>
    <rPh sb="0" eb="1">
      <t>ナシ</t>
    </rPh>
    <rPh sb="2" eb="3">
      <t>アリ</t>
    </rPh>
    <rPh sb="6" eb="7">
      <t>マイ</t>
    </rPh>
    <phoneticPr fontId="8"/>
  </si>
  <si>
    <t>無／有　100枚  等</t>
    <rPh sb="0" eb="1">
      <t>ナシ</t>
    </rPh>
    <rPh sb="2" eb="3">
      <t>アリ</t>
    </rPh>
    <rPh sb="7" eb="8">
      <t>マイ</t>
    </rPh>
    <phoneticPr fontId="8"/>
  </si>
  <si>
    <t>無／有　20個 　等</t>
    <rPh sb="0" eb="1">
      <t>ナシ</t>
    </rPh>
    <rPh sb="2" eb="3">
      <t>アリ</t>
    </rPh>
    <rPh sb="6" eb="7">
      <t>コ</t>
    </rPh>
    <phoneticPr fontId="8"/>
  </si>
  <si>
    <t>無／有　2台  　等</t>
    <rPh sb="0" eb="1">
      <t>ナシ</t>
    </rPh>
    <rPh sb="2" eb="3">
      <t>アリ</t>
    </rPh>
    <rPh sb="5" eb="6">
      <t>ダイ</t>
    </rPh>
    <phoneticPr fontId="8"/>
  </si>
  <si>
    <t>4月　 　等</t>
    <rPh sb="1" eb="2">
      <t>ガツ</t>
    </rPh>
    <phoneticPr fontId="8"/>
  </si>
  <si>
    <t>5月　 　等</t>
    <rPh sb="1" eb="2">
      <t>ガツ</t>
    </rPh>
    <phoneticPr fontId="8"/>
  </si>
  <si>
    <t>防災情報及び避難誘導 　等</t>
    <rPh sb="0" eb="2">
      <t>ボウサイ</t>
    </rPh>
    <rPh sb="2" eb="4">
      <t>ジョウホウ</t>
    </rPh>
    <rPh sb="4" eb="5">
      <t>オヨ</t>
    </rPh>
    <rPh sb="6" eb="8">
      <t>ヒナン</t>
    </rPh>
    <rPh sb="8" eb="10">
      <t>ユウドウ</t>
    </rPh>
    <phoneticPr fontId="8"/>
  </si>
  <si>
    <t>避難誘導 　等</t>
    <rPh sb="0" eb="2">
      <t>ヒナン</t>
    </rPh>
    <rPh sb="2" eb="4">
      <t>ユウドウ</t>
    </rPh>
    <phoneticPr fontId="8"/>
  </si>
  <si>
    <t>4月 　等</t>
    <rPh sb="1" eb="2">
      <t>ガツ</t>
    </rPh>
    <phoneticPr fontId="8"/>
  </si>
  <si>
    <t>5月 　等</t>
    <rPh sb="1" eb="2">
      <t>ガツ</t>
    </rPh>
    <phoneticPr fontId="8"/>
  </si>
  <si>
    <t>情報収集・伝達 　等</t>
    <rPh sb="0" eb="2">
      <t>ジョウホウ</t>
    </rPh>
    <rPh sb="2" eb="4">
      <t>シュウシュウ</t>
    </rPh>
    <rPh sb="5" eb="7">
      <t>デンタツ</t>
    </rPh>
    <phoneticPr fontId="8"/>
  </si>
  <si>
    <t>新規採用の職員</t>
  </si>
  <si>
    <t>新規採用の職員 　等</t>
    <rPh sb="0" eb="2">
      <t>シンキ</t>
    </rPh>
    <rPh sb="2" eb="4">
      <t>サイヨウ</t>
    </rPh>
    <rPh sb="5" eb="7">
      <t>ショクイン</t>
    </rPh>
    <phoneticPr fontId="8"/>
  </si>
  <si>
    <t>全職員 　等</t>
    <rPh sb="0" eb="1">
      <t>ゼン</t>
    </rPh>
    <phoneticPr fontId="8"/>
  </si>
  <si>
    <t xml:space="preserve">１．計画の目的 </t>
    <phoneticPr fontId="8"/>
  </si>
  <si>
    <t>４．防災体制に関する事項</t>
    <phoneticPr fontId="8"/>
  </si>
  <si>
    <t>２．計画の報告</t>
    <rPh sb="2" eb="4">
      <t>ケイカク</t>
    </rPh>
    <rPh sb="5" eb="7">
      <t>ホウコク</t>
    </rPh>
    <phoneticPr fontId="8"/>
  </si>
  <si>
    <t xml:space="preserve">３．計画の適用範囲 </t>
    <phoneticPr fontId="8"/>
  </si>
  <si>
    <t>　　1)各班の任務</t>
    <phoneticPr fontId="8"/>
  </si>
  <si>
    <t>　　①指揮班</t>
    <phoneticPr fontId="8"/>
  </si>
  <si>
    <t>　　②情報収集班</t>
    <phoneticPr fontId="8"/>
  </si>
  <si>
    <t>　　　　施設管理者を支援し、各班へ必要な事項を指示する。</t>
    <phoneticPr fontId="8"/>
  </si>
  <si>
    <t>　　　また、がけ崩れ等の前兆現象や被災時の被害状況などの情報を入手した</t>
    <rPh sb="17" eb="19">
      <t>ヒサイ</t>
    </rPh>
    <rPh sb="19" eb="20">
      <t>ジ</t>
    </rPh>
    <rPh sb="21" eb="23">
      <t>ヒガイ</t>
    </rPh>
    <rPh sb="23" eb="25">
      <t>ジョウキョウ</t>
    </rPh>
    <rPh sb="28" eb="30">
      <t>ジョウホウ</t>
    </rPh>
    <rPh sb="31" eb="33">
      <t>ニュウシュ</t>
    </rPh>
    <phoneticPr fontId="8"/>
  </si>
  <si>
    <t>　　　場合は、速やかに、市役所・消防署等へ通報する。</t>
    <phoneticPr fontId="8"/>
  </si>
  <si>
    <t>　　　　テレビ、ラジオ、インターネットなどを活用した積極的な情報収集、</t>
    <phoneticPr fontId="8"/>
  </si>
  <si>
    <t>　　　がけ崩れ等の前兆現象の把握や被害情報などを収集し、指揮班、避難誘</t>
    <phoneticPr fontId="8"/>
  </si>
  <si>
    <t>　　　導班に必要事項を報告・伝達する。</t>
    <phoneticPr fontId="8"/>
  </si>
  <si>
    <t>　　③避難誘導班</t>
    <phoneticPr fontId="8"/>
  </si>
  <si>
    <t>統括【施設管理】</t>
    <rPh sb="0" eb="2">
      <t>トウカツ</t>
    </rPh>
    <rPh sb="3" eb="5">
      <t>シセツ</t>
    </rPh>
    <rPh sb="5" eb="7">
      <t>カンリ</t>
    </rPh>
    <phoneticPr fontId="8"/>
  </si>
  <si>
    <t>指揮班</t>
    <rPh sb="0" eb="2">
      <t>シキ</t>
    </rPh>
    <rPh sb="2" eb="3">
      <t>ハン</t>
    </rPh>
    <phoneticPr fontId="8"/>
  </si>
  <si>
    <t>情報収集班</t>
    <rPh sb="0" eb="2">
      <t>ジョウホウ</t>
    </rPh>
    <rPh sb="2" eb="4">
      <t>シュウシュウ</t>
    </rPh>
    <rPh sb="4" eb="5">
      <t>ハン</t>
    </rPh>
    <phoneticPr fontId="8"/>
  </si>
  <si>
    <t>避難誘導班</t>
    <rPh sb="0" eb="2">
      <t>ヒナン</t>
    </rPh>
    <rPh sb="2" eb="4">
      <t>ユウドウ</t>
    </rPh>
    <rPh sb="4" eb="5">
      <t>ハン</t>
    </rPh>
    <phoneticPr fontId="8"/>
  </si>
  <si>
    <t>副班長：</t>
    <rPh sb="0" eb="3">
      <t>フクハンチョウ</t>
    </rPh>
    <phoneticPr fontId="8"/>
  </si>
  <si>
    <t>班　長：</t>
    <rPh sb="0" eb="1">
      <t>ハン</t>
    </rPh>
    <rPh sb="2" eb="3">
      <t>チョウ</t>
    </rPh>
    <phoneticPr fontId="8"/>
  </si>
  <si>
    <t>利用者</t>
    <rPh sb="0" eb="3">
      <t>リヨウシャ</t>
    </rPh>
    <phoneticPr fontId="8"/>
  </si>
  <si>
    <t>施設職員</t>
    <rPh sb="0" eb="1">
      <t>シ</t>
    </rPh>
    <rPh sb="1" eb="2">
      <t>セツ</t>
    </rPh>
    <rPh sb="2" eb="4">
      <t>ショクイン</t>
    </rPh>
    <phoneticPr fontId="8"/>
  </si>
  <si>
    <t>市</t>
    <rPh sb="0" eb="1">
      <t>シ</t>
    </rPh>
    <phoneticPr fontId="8"/>
  </si>
  <si>
    <t>自主防災会　等</t>
    <rPh sb="0" eb="2">
      <t>ジシュ</t>
    </rPh>
    <rPh sb="2" eb="4">
      <t>ボウサイ</t>
    </rPh>
    <rPh sb="4" eb="5">
      <t>カイ</t>
    </rPh>
    <rPh sb="6" eb="7">
      <t>トウ</t>
    </rPh>
    <phoneticPr fontId="8"/>
  </si>
  <si>
    <t>病院</t>
    <rPh sb="0" eb="2">
      <t>ビョウイン</t>
    </rPh>
    <phoneticPr fontId="8"/>
  </si>
  <si>
    <t>近隣の福祉施設　等</t>
    <rPh sb="0" eb="2">
      <t>キンリン</t>
    </rPh>
    <rPh sb="3" eb="5">
      <t>フクシ</t>
    </rPh>
    <rPh sb="5" eb="7">
      <t>シセツ</t>
    </rPh>
    <rPh sb="8" eb="9">
      <t>トウ</t>
    </rPh>
    <phoneticPr fontId="8"/>
  </si>
  <si>
    <t>統括【施設管理】：</t>
    <rPh sb="0" eb="2">
      <t>トウカツ</t>
    </rPh>
    <rPh sb="3" eb="5">
      <t>シセツ</t>
    </rPh>
    <rPh sb="5" eb="7">
      <t>カンリ</t>
    </rPh>
    <phoneticPr fontId="8"/>
  </si>
  <si>
    <t>●</t>
    <phoneticPr fontId="8"/>
  </si>
  <si>
    <t>　以下のいずれかに該当する場合</t>
    <phoneticPr fontId="8"/>
  </si>
  <si>
    <t>　以下のいずれかに該当する場合</t>
    <phoneticPr fontId="8"/>
  </si>
  <si>
    <t>関係機関等への連絡・通報</t>
    <rPh sb="0" eb="2">
      <t>カンケイ</t>
    </rPh>
    <rPh sb="2" eb="4">
      <t>キカン</t>
    </rPh>
    <rPh sb="4" eb="5">
      <t>トウ</t>
    </rPh>
    <rPh sb="7" eb="9">
      <t>レンラク</t>
    </rPh>
    <rPh sb="10" eb="12">
      <t>ツウホウ</t>
    </rPh>
    <phoneticPr fontId="8"/>
  </si>
  <si>
    <t>避難誘導</t>
    <rPh sb="0" eb="2">
      <t>ヒナン</t>
    </rPh>
    <rPh sb="2" eb="4">
      <t>ユウドウ</t>
    </rPh>
    <phoneticPr fontId="8"/>
  </si>
  <si>
    <t>情報収集班</t>
    <phoneticPr fontId="8"/>
  </si>
  <si>
    <t>気象情報等の情報収集</t>
    <rPh sb="6" eb="8">
      <t>ジョウホウ</t>
    </rPh>
    <rPh sb="8" eb="10">
      <t>シュウシュウ</t>
    </rPh>
    <phoneticPr fontId="8"/>
  </si>
  <si>
    <t>避難誘導班</t>
    <phoneticPr fontId="8"/>
  </si>
  <si>
    <t>主対応</t>
    <rPh sb="0" eb="1">
      <t>シュ</t>
    </rPh>
    <phoneticPr fontId="8"/>
  </si>
  <si>
    <t>(全職員)</t>
    <rPh sb="1" eb="4">
      <t>ゼンショクイン</t>
    </rPh>
    <phoneticPr fontId="8"/>
  </si>
  <si>
    <t xml:space="preserve">５．防災体制 </t>
    <phoneticPr fontId="8"/>
  </si>
  <si>
    <t>　　台風の接近などあらかじめ土砂災害の危険性が高まることが予想される場</t>
    <phoneticPr fontId="8"/>
  </si>
  <si>
    <t>　示す方法により、情報を収集し、指揮班、避難誘導班および利用者等へ必要</t>
    <phoneticPr fontId="8"/>
  </si>
  <si>
    <t>　事項を報告・連絡する。</t>
    <phoneticPr fontId="8"/>
  </si>
  <si>
    <t>　　また、がけ崩れ等の前兆現象や被災時の被害状況などの情報を入手した場</t>
    <phoneticPr fontId="8"/>
  </si>
  <si>
    <t>　合は速やかに、市役所・消防署等へ通報する。</t>
    <phoneticPr fontId="8"/>
  </si>
  <si>
    <t>【主な情報収集方法】</t>
    <rPh sb="1" eb="2">
      <t>オモ</t>
    </rPh>
    <rPh sb="3" eb="5">
      <t>ジョウホウ</t>
    </rPh>
    <rPh sb="5" eb="7">
      <t>シュウシュウ</t>
    </rPh>
    <rPh sb="7" eb="9">
      <t>ホウホウ</t>
    </rPh>
    <phoneticPr fontId="8"/>
  </si>
  <si>
    <t>テレビ・ラジオ</t>
    <phoneticPr fontId="8"/>
  </si>
  <si>
    <t>市役所等</t>
    <rPh sb="0" eb="3">
      <t>シヤクショ</t>
    </rPh>
    <rPh sb="3" eb="4">
      <t>トウ</t>
    </rPh>
    <phoneticPr fontId="8"/>
  </si>
  <si>
    <t>メール配信サービス</t>
    <rPh sb="3" eb="5">
      <t>ハイシン</t>
    </rPh>
    <phoneticPr fontId="8"/>
  </si>
  <si>
    <t>気象庁HP（http://www.jma.go.jp/）</t>
    <phoneticPr fontId="8"/>
  </si>
  <si>
    <t>しまね防災情報（http://www.bousai-shimane.jp/）</t>
    <rPh sb="3" eb="5">
      <t>ボウサイ</t>
    </rPh>
    <rPh sb="5" eb="7">
      <t>ジョウホウ</t>
    </rPh>
    <phoneticPr fontId="8"/>
  </si>
  <si>
    <t>土砂災害警戒情報</t>
    <rPh sb="0" eb="2">
      <t>ドシャ</t>
    </rPh>
    <rPh sb="2" eb="4">
      <t>サイガイ</t>
    </rPh>
    <rPh sb="4" eb="6">
      <t>ケイカイ</t>
    </rPh>
    <rPh sb="6" eb="8">
      <t>ジョウホウ</t>
    </rPh>
    <phoneticPr fontId="8"/>
  </si>
  <si>
    <t>防災行政無線</t>
    <rPh sb="0" eb="2">
      <t>ボウサイ</t>
    </rPh>
    <rPh sb="2" eb="4">
      <t>ギョウセイ</t>
    </rPh>
    <rPh sb="4" eb="6">
      <t>ムセン</t>
    </rPh>
    <phoneticPr fontId="8"/>
  </si>
  <si>
    <t>【情報伝達の内容・連絡先等】</t>
    <rPh sb="1" eb="3">
      <t>ジョウホウ</t>
    </rPh>
    <rPh sb="3" eb="5">
      <t>デンタツ</t>
    </rPh>
    <rPh sb="6" eb="8">
      <t>ナイヨウ</t>
    </rPh>
    <rPh sb="9" eb="11">
      <t>レンラク</t>
    </rPh>
    <rPh sb="11" eb="12">
      <t>サキ</t>
    </rPh>
    <rPh sb="12" eb="13">
      <t>トウ</t>
    </rPh>
    <phoneticPr fontId="8"/>
  </si>
  <si>
    <t>報告情報</t>
    <rPh sb="0" eb="2">
      <t>ホウコク</t>
    </rPh>
    <rPh sb="2" eb="4">
      <t>ジョウホウ</t>
    </rPh>
    <phoneticPr fontId="8"/>
  </si>
  <si>
    <t>前兆現象</t>
    <phoneticPr fontId="8"/>
  </si>
  <si>
    <t>被害情報</t>
    <phoneticPr fontId="8"/>
  </si>
  <si>
    <t>避難準備等について</t>
    <phoneticPr fontId="8"/>
  </si>
  <si>
    <t>避難開始等について</t>
    <phoneticPr fontId="8"/>
  </si>
  <si>
    <t>伝達手段</t>
    <rPh sb="0" eb="2">
      <t>デンタツ</t>
    </rPh>
    <rPh sb="2" eb="4">
      <t>シュダン</t>
    </rPh>
    <phoneticPr fontId="8"/>
  </si>
  <si>
    <t>FAX</t>
    <phoneticPr fontId="8"/>
  </si>
  <si>
    <t>館内放送</t>
    <rPh sb="0" eb="2">
      <t>カンナイ</t>
    </rPh>
    <rPh sb="2" eb="4">
      <t>ホウソウ</t>
    </rPh>
    <phoneticPr fontId="8"/>
  </si>
  <si>
    <t>口頭</t>
    <rPh sb="0" eb="2">
      <t>コウトウ</t>
    </rPh>
    <phoneticPr fontId="8"/>
  </si>
  <si>
    <t>報告先</t>
    <rPh sb="0" eb="2">
      <t>ホウコク</t>
    </rPh>
    <rPh sb="2" eb="3">
      <t>サキ</t>
    </rPh>
    <phoneticPr fontId="8"/>
  </si>
  <si>
    <t>市役所(防災担当)、消防署　等</t>
    <rPh sb="0" eb="3">
      <t>シヤクショ</t>
    </rPh>
    <rPh sb="4" eb="6">
      <t>ボウサイ</t>
    </rPh>
    <rPh sb="6" eb="8">
      <t>タントウ</t>
    </rPh>
    <rPh sb="10" eb="12">
      <t>ショウボウ</t>
    </rPh>
    <rPh sb="12" eb="13">
      <t>ショ</t>
    </rPh>
    <rPh sb="14" eb="15">
      <t>トウ</t>
    </rPh>
    <phoneticPr fontId="8"/>
  </si>
  <si>
    <t>市役所(担当部局、防災担当)、消防署　等</t>
    <rPh sb="0" eb="3">
      <t>シヤクショ</t>
    </rPh>
    <rPh sb="4" eb="6">
      <t>タントウ</t>
    </rPh>
    <rPh sb="6" eb="8">
      <t>ブキョク</t>
    </rPh>
    <rPh sb="9" eb="11">
      <t>ボウサイ</t>
    </rPh>
    <rPh sb="11" eb="13">
      <t>タントウ</t>
    </rPh>
    <rPh sb="15" eb="17">
      <t>ショウボウ</t>
    </rPh>
    <rPh sb="17" eb="18">
      <t>ショ</t>
    </rPh>
    <rPh sb="19" eb="20">
      <t>トウ</t>
    </rPh>
    <phoneticPr fontId="8"/>
  </si>
  <si>
    <t>【関係機関等連絡先】</t>
    <rPh sb="1" eb="3">
      <t>カンケイ</t>
    </rPh>
    <rPh sb="3" eb="6">
      <t>キカントウ</t>
    </rPh>
    <rPh sb="6" eb="8">
      <t>レンラク</t>
    </rPh>
    <rPh sb="8" eb="9">
      <t>サキ</t>
    </rPh>
    <phoneticPr fontId="8"/>
  </si>
  <si>
    <t>機関名</t>
    <rPh sb="0" eb="2">
      <t>キカン</t>
    </rPh>
    <rPh sb="2" eb="3">
      <t>メイ</t>
    </rPh>
    <phoneticPr fontId="8"/>
  </si>
  <si>
    <t>電話</t>
    <rPh sb="0" eb="2">
      <t>デンワ</t>
    </rPh>
    <phoneticPr fontId="8"/>
  </si>
  <si>
    <t xml:space="preserve">６．避難誘導に関する事項 </t>
    <rPh sb="7" eb="8">
      <t>カン</t>
    </rPh>
    <rPh sb="10" eb="12">
      <t>ジコウ</t>
    </rPh>
    <phoneticPr fontId="8"/>
  </si>
  <si>
    <t>　　指定緊急避難場所へ避難誘導する。</t>
    <phoneticPr fontId="8"/>
  </si>
  <si>
    <t>　　但し、指定緊急避難場所まで立ち退き避難が困難な場合は、施設内での垂</t>
    <rPh sb="29" eb="30">
      <t>シ</t>
    </rPh>
    <rPh sb="30" eb="31">
      <t>セツ</t>
    </rPh>
    <rPh sb="31" eb="32">
      <t>ナイ</t>
    </rPh>
    <rPh sb="34" eb="35">
      <t>タレ</t>
    </rPh>
    <phoneticPr fontId="8"/>
  </si>
  <si>
    <t xml:space="preserve">　直避難を行い、安全確保を図る。
</t>
    <phoneticPr fontId="8"/>
  </si>
  <si>
    <t>施設内避難場所：</t>
    <rPh sb="0" eb="2">
      <t>シセツ</t>
    </rPh>
    <rPh sb="2" eb="3">
      <t>ナイ</t>
    </rPh>
    <rPh sb="3" eb="5">
      <t>ヒナン</t>
    </rPh>
    <rPh sb="5" eb="7">
      <t>バショ</t>
    </rPh>
    <phoneticPr fontId="8"/>
  </si>
  <si>
    <t>　　避難に関する情報の発表や発令等があった場合には、避難等を開始する。</t>
    <rPh sb="2" eb="4">
      <t>ヒナン</t>
    </rPh>
    <rPh sb="5" eb="6">
      <t>カン</t>
    </rPh>
    <rPh sb="11" eb="13">
      <t>ハッピョウ</t>
    </rPh>
    <rPh sb="14" eb="16">
      <t>ハツレイ</t>
    </rPh>
    <phoneticPr fontId="8"/>
  </si>
  <si>
    <t>　②自主避難の判断</t>
    <phoneticPr fontId="8"/>
  </si>
  <si>
    <t>　①市役所等からの情報に基づく判断</t>
    <rPh sb="2" eb="6">
      <t>シヤクショナド</t>
    </rPh>
    <rPh sb="9" eb="11">
      <t>ジョウホウ</t>
    </rPh>
    <rPh sb="12" eb="13">
      <t>モト</t>
    </rPh>
    <rPh sb="15" eb="17">
      <t>ハンダン</t>
    </rPh>
    <phoneticPr fontId="8"/>
  </si>
  <si>
    <t>　　次に示すような土砂災害の前兆現象を確認した際は、市役所等の情報を待</t>
    <phoneticPr fontId="8"/>
  </si>
  <si>
    <t>　つことなく避難を開始する。前兆現象については、安全確保のため、施設内</t>
    <phoneticPr fontId="8"/>
  </si>
  <si>
    <t>　から確認できる範囲で把握し、市に報告する。</t>
    <phoneticPr fontId="8"/>
  </si>
  <si>
    <t>　＜土砂災害の前兆現象＞</t>
    <phoneticPr fontId="8"/>
  </si>
  <si>
    <t>　　・がけの表面に水が流れ出す。</t>
    <phoneticPr fontId="8"/>
  </si>
  <si>
    <t>　　・がけから水が噴き出す。</t>
    <phoneticPr fontId="8"/>
  </si>
  <si>
    <t>　　・小石がパラパラと落ちる。</t>
    <phoneticPr fontId="8"/>
  </si>
  <si>
    <t>　　・がけからの水が濁りだす。</t>
    <phoneticPr fontId="8"/>
  </si>
  <si>
    <t>　　・がけの樹木が傾く。</t>
    <phoneticPr fontId="8"/>
  </si>
  <si>
    <t>　　・樹木の根の切れる音がする。</t>
    <phoneticPr fontId="8"/>
  </si>
  <si>
    <t>　　・樹木の倒れる音がする。</t>
    <phoneticPr fontId="8"/>
  </si>
  <si>
    <t>　　・がけに割れ目が見える。</t>
    <phoneticPr fontId="8"/>
  </si>
  <si>
    <t>　　・斜面がふくらみだす。</t>
    <phoneticPr fontId="8"/>
  </si>
  <si>
    <t>　　・地鳴りがする。　</t>
    <phoneticPr fontId="8"/>
  </si>
  <si>
    <t>徒歩</t>
  </si>
  <si>
    <t>避難場所：</t>
    <rPh sb="0" eb="2">
      <t>ヒナン</t>
    </rPh>
    <rPh sb="2" eb="3">
      <t>バ</t>
    </rPh>
    <phoneticPr fontId="8"/>
  </si>
  <si>
    <t>避難場所までの距離：</t>
    <rPh sb="7" eb="9">
      <t>キョリ</t>
    </rPh>
    <phoneticPr fontId="8"/>
  </si>
  <si>
    <t>移動手段：</t>
    <rPh sb="0" eb="2">
      <t>イドウ</t>
    </rPh>
    <rPh sb="2" eb="4">
      <t>シュダン</t>
    </rPh>
    <phoneticPr fontId="8"/>
  </si>
  <si>
    <t>避難経路：</t>
    <rPh sb="0" eb="2">
      <t>ヒナン</t>
    </rPh>
    <rPh sb="2" eb="4">
      <t>ケイロ</t>
    </rPh>
    <phoneticPr fontId="8"/>
  </si>
  <si>
    <t>別添図のとおり</t>
    <rPh sb="0" eb="2">
      <t>ベッテン</t>
    </rPh>
    <rPh sb="2" eb="3">
      <t>ズ</t>
    </rPh>
    <phoneticPr fontId="8"/>
  </si>
  <si>
    <t>有</t>
  </si>
  <si>
    <t>避難場所</t>
    <phoneticPr fontId="8"/>
  </si>
  <si>
    <t>徒歩(階段)</t>
  </si>
  <si>
    <t>徒歩／エレベータ　　等</t>
    <rPh sb="0" eb="2">
      <t>トホ</t>
    </rPh>
    <rPh sb="10" eb="11">
      <t>トウ</t>
    </rPh>
    <phoneticPr fontId="8"/>
  </si>
  <si>
    <t>　　※避難完了確認のため、未避難者の有無を確認する。</t>
    <phoneticPr fontId="8"/>
  </si>
  <si>
    <t>　　※停電による、照明設備やエレベータ等の停止に留意しておく。</t>
    <rPh sb="3" eb="5">
      <t>テイデン</t>
    </rPh>
    <rPh sb="9" eb="11">
      <t>ショウメイ</t>
    </rPh>
    <rPh sb="11" eb="13">
      <t>セツビ</t>
    </rPh>
    <rPh sb="19" eb="20">
      <t>トウ</t>
    </rPh>
    <rPh sb="21" eb="23">
      <t>テイシ</t>
    </rPh>
    <rPh sb="24" eb="26">
      <t>リュウイ</t>
    </rPh>
    <phoneticPr fontId="8"/>
  </si>
  <si>
    <t>　①施設周辺の点検</t>
    <phoneticPr fontId="8"/>
  </si>
  <si>
    <t>　① 指定緊急避難場所へ避難の場合</t>
    <rPh sb="3" eb="5">
      <t>シテイ</t>
    </rPh>
    <rPh sb="5" eb="7">
      <t>キンキュウ</t>
    </rPh>
    <rPh sb="7" eb="9">
      <t>ヒナン</t>
    </rPh>
    <rPh sb="9" eb="11">
      <t>バショ</t>
    </rPh>
    <rPh sb="12" eb="14">
      <t>ヒナン</t>
    </rPh>
    <rPh sb="15" eb="17">
      <t>バアイ</t>
    </rPh>
    <phoneticPr fontId="8"/>
  </si>
  <si>
    <t>　② 施設内避難の場合</t>
    <phoneticPr fontId="8"/>
  </si>
  <si>
    <t>　　・避難場所に移動する際、施設敷内の樹木や支障物が無いか点検を実施し、</t>
    <phoneticPr fontId="8"/>
  </si>
  <si>
    <t>　　　支障となる樹木は適宜剪定を実施する。</t>
    <phoneticPr fontId="8"/>
  </si>
  <si>
    <t>　　・施設内の移動時に支障となる物がないかを確認し、支障物は速やかに移</t>
    <phoneticPr fontId="8"/>
  </si>
  <si>
    <t>　　　動する。</t>
    <phoneticPr fontId="8"/>
  </si>
  <si>
    <t>　②避難経路の点検</t>
    <phoneticPr fontId="8"/>
  </si>
  <si>
    <t>　　・避難場所までの避難経路を確認するとともに、大雨時に冠水して移動が</t>
    <phoneticPr fontId="8"/>
  </si>
  <si>
    <t>　　　困難になる箇所等をあらかじめ把握し、施設職員に情報を共有する。</t>
    <phoneticPr fontId="8"/>
  </si>
  <si>
    <t>　　避難にあたっては、避難開始を館内放送等で「これより（どこへ）、（ど　</t>
    <phoneticPr fontId="8"/>
  </si>
  <si>
    <t>避難確保資器材等一覧</t>
    <phoneticPr fontId="8"/>
  </si>
  <si>
    <t>８．防災教育及び訓練の実施</t>
    <rPh sb="2" eb="4">
      <t>ボウサイ</t>
    </rPh>
    <rPh sb="4" eb="6">
      <t>キョウイク</t>
    </rPh>
    <rPh sb="6" eb="7">
      <t>オヨ</t>
    </rPh>
    <rPh sb="8" eb="10">
      <t>クンレン</t>
    </rPh>
    <rPh sb="11" eb="13">
      <t>ジッシ</t>
    </rPh>
    <phoneticPr fontId="8"/>
  </si>
  <si>
    <t>　■防災に係る研修</t>
    <rPh sb="2" eb="4">
      <t>ボウサイ</t>
    </rPh>
    <rPh sb="5" eb="6">
      <t>カカ</t>
    </rPh>
    <rPh sb="7" eb="9">
      <t>ケンシュウ</t>
    </rPh>
    <phoneticPr fontId="8"/>
  </si>
  <si>
    <t>　■防災訓練</t>
    <rPh sb="2" eb="4">
      <t>ボウサイ</t>
    </rPh>
    <rPh sb="4" eb="6">
      <t>クンレン</t>
    </rPh>
    <phoneticPr fontId="8"/>
  </si>
  <si>
    <t>研修回数(目途)</t>
    <rPh sb="0" eb="2">
      <t>ケンシュウ</t>
    </rPh>
    <rPh sb="2" eb="4">
      <t>カイスウ</t>
    </rPh>
    <rPh sb="5" eb="7">
      <t>モクト</t>
    </rPh>
    <phoneticPr fontId="8"/>
  </si>
  <si>
    <t>○回　 　等</t>
    <rPh sb="1" eb="2">
      <t>カイ</t>
    </rPh>
    <phoneticPr fontId="8"/>
  </si>
  <si>
    <t>回</t>
    <rPh sb="0" eb="1">
      <t>カイ</t>
    </rPh>
    <phoneticPr fontId="8"/>
  </si>
  <si>
    <t>訓練回数(目途)</t>
    <rPh sb="0" eb="2">
      <t>クンレン</t>
    </rPh>
    <rPh sb="2" eb="4">
      <t>カイスウ</t>
    </rPh>
    <rPh sb="5" eb="7">
      <t>モクト</t>
    </rPh>
    <phoneticPr fontId="8"/>
  </si>
  <si>
    <t>研修実施(予定)月①</t>
    <rPh sb="0" eb="2">
      <t>ケンシュウ</t>
    </rPh>
    <rPh sb="2" eb="4">
      <t>ジッシ</t>
    </rPh>
    <rPh sb="5" eb="7">
      <t>ヨテイ</t>
    </rPh>
    <rPh sb="8" eb="9">
      <t>ツキ</t>
    </rPh>
    <phoneticPr fontId="8"/>
  </si>
  <si>
    <t>研修実施(予定)月②</t>
    <rPh sb="0" eb="2">
      <t>ケンシュウ</t>
    </rPh>
    <rPh sb="2" eb="4">
      <t>ジッシ</t>
    </rPh>
    <rPh sb="8" eb="9">
      <t>ツキ</t>
    </rPh>
    <phoneticPr fontId="8"/>
  </si>
  <si>
    <t>訓練実施(予定)月①</t>
    <rPh sb="0" eb="2">
      <t>クンレン</t>
    </rPh>
    <rPh sb="2" eb="4">
      <t>ジッシ</t>
    </rPh>
    <rPh sb="8" eb="9">
      <t>ツキ</t>
    </rPh>
    <phoneticPr fontId="8"/>
  </si>
  <si>
    <t>訓練実施(予定)月②</t>
    <rPh sb="0" eb="2">
      <t>クンレン</t>
    </rPh>
    <rPh sb="2" eb="4">
      <t>ジッシ</t>
    </rPh>
    <rPh sb="8" eb="9">
      <t>ツキ</t>
    </rPh>
    <phoneticPr fontId="8"/>
  </si>
  <si>
    <t>防災情報</t>
  </si>
  <si>
    <t>【周辺の避難経路図】</t>
    <rPh sb="1" eb="3">
      <t>シュウヘン</t>
    </rPh>
    <rPh sb="4" eb="6">
      <t>ヒナン</t>
    </rPh>
    <rPh sb="6" eb="8">
      <t>ケイロ</t>
    </rPh>
    <rPh sb="8" eb="9">
      <t>ズ</t>
    </rPh>
    <phoneticPr fontId="8"/>
  </si>
  <si>
    <t>　避難先は、大田市防災ハザードマップから、以下の場所とする。</t>
    <rPh sb="1" eb="3">
      <t>ヒナン</t>
    </rPh>
    <rPh sb="3" eb="4">
      <t>サキ</t>
    </rPh>
    <rPh sb="6" eb="9">
      <t>オオダシ</t>
    </rPh>
    <rPh sb="9" eb="11">
      <t>ボウサイ</t>
    </rPh>
    <rPh sb="21" eb="23">
      <t>イカ</t>
    </rPh>
    <rPh sb="24" eb="26">
      <t>バショ</t>
    </rPh>
    <phoneticPr fontId="8"/>
  </si>
  <si>
    <t>別紙２</t>
    <phoneticPr fontId="8"/>
  </si>
  <si>
    <t>【避難経路図(館内)】</t>
    <rPh sb="1" eb="3">
      <t>ヒナン</t>
    </rPh>
    <rPh sb="3" eb="5">
      <t>ケイロ</t>
    </rPh>
    <rPh sb="5" eb="6">
      <t>ズ</t>
    </rPh>
    <rPh sb="7" eb="9">
      <t>カンナイ</t>
    </rPh>
    <phoneticPr fontId="8"/>
  </si>
  <si>
    <t>避難先までの避難ルートを貼り付けて下さい。</t>
    <rPh sb="2" eb="3">
      <t>サキ</t>
    </rPh>
    <rPh sb="12" eb="13">
      <t>ハ</t>
    </rPh>
    <rPh sb="14" eb="15">
      <t>ツ</t>
    </rPh>
    <rPh sb="17" eb="18">
      <t>クダ</t>
    </rPh>
    <phoneticPr fontId="8"/>
  </si>
  <si>
    <t>施設の３階○○室</t>
    <rPh sb="0" eb="2">
      <t>シセツ</t>
    </rPh>
    <rPh sb="4" eb="5">
      <t>カイ</t>
    </rPh>
    <rPh sb="7" eb="8">
      <t>シツ</t>
    </rPh>
    <phoneticPr fontId="8"/>
  </si>
  <si>
    <t>施設の３階○○室　等</t>
    <rPh sb="0" eb="2">
      <t>シセツ</t>
    </rPh>
    <rPh sb="4" eb="5">
      <t>カイ</t>
    </rPh>
    <rPh sb="9" eb="10">
      <t>トウ</t>
    </rPh>
    <phoneticPr fontId="8"/>
  </si>
  <si>
    <t>　　【施設の状況】</t>
    <rPh sb="3" eb="5">
      <t>シセツ</t>
    </rPh>
    <rPh sb="6" eb="8">
      <t>ジョウキョウ</t>
    </rPh>
    <phoneticPr fontId="8"/>
  </si>
  <si>
    <t xml:space="preserve">７．避難の確保を図るための施設の整備 </t>
    <phoneticPr fontId="8"/>
  </si>
  <si>
    <t>班長　　《役職》○○○○</t>
    <phoneticPr fontId="8"/>
  </si>
  <si>
    <t>副班長　《役職》○○○○</t>
    <phoneticPr fontId="8"/>
  </si>
  <si>
    <t>（1）各班の任務と組織</t>
    <phoneticPr fontId="8"/>
  </si>
  <si>
    <t>（2）組織図</t>
    <rPh sb="5" eb="6">
      <t>ズ</t>
    </rPh>
    <phoneticPr fontId="8"/>
  </si>
  <si>
    <t>（3）連絡体制図</t>
    <rPh sb="3" eb="5">
      <t>レンラク</t>
    </rPh>
    <rPh sb="5" eb="7">
      <t>タイセイ</t>
    </rPh>
    <phoneticPr fontId="8"/>
  </si>
  <si>
    <t>（1）防災体制確立の判断時期及び役割分担</t>
    <rPh sb="3" eb="5">
      <t>ボウサイ</t>
    </rPh>
    <rPh sb="5" eb="7">
      <t>タイセイ</t>
    </rPh>
    <rPh sb="7" eb="9">
      <t>カクリツ</t>
    </rPh>
    <rPh sb="10" eb="12">
      <t>ハンダン</t>
    </rPh>
    <rPh sb="12" eb="14">
      <t>ジキ</t>
    </rPh>
    <rPh sb="14" eb="15">
      <t>オヨ</t>
    </rPh>
    <rPh sb="16" eb="18">
      <t>ヤクワリ</t>
    </rPh>
    <rPh sb="18" eb="20">
      <t>ブンタン</t>
    </rPh>
    <phoneticPr fontId="8"/>
  </si>
  <si>
    <t>（2）事前対策</t>
    <phoneticPr fontId="8"/>
  </si>
  <si>
    <t xml:space="preserve">（3）情報収集及び伝達 </t>
    <phoneticPr fontId="8"/>
  </si>
  <si>
    <t>（1）避難誘導等</t>
    <rPh sb="5" eb="7">
      <t>ユウドウ</t>
    </rPh>
    <rPh sb="7" eb="8">
      <t>トウ</t>
    </rPh>
    <phoneticPr fontId="8"/>
  </si>
  <si>
    <t>（2）避難基準</t>
    <rPh sb="5" eb="7">
      <t>キジュン</t>
    </rPh>
    <phoneticPr fontId="8"/>
  </si>
  <si>
    <t>（3）避難方法</t>
    <rPh sb="5" eb="7">
      <t>ホウホウ</t>
    </rPh>
    <phoneticPr fontId="8"/>
  </si>
  <si>
    <t>（4）施設周辺や避難経路の点検</t>
    <phoneticPr fontId="8"/>
  </si>
  <si>
    <t>（5）避難の実施</t>
    <phoneticPr fontId="8"/>
  </si>
  <si>
    <t>○○○○小学校</t>
    <rPh sb="4" eb="7">
      <t>ショウガッコウ</t>
    </rPh>
    <phoneticPr fontId="8"/>
  </si>
  <si>
    <t>《役職》○○○○</t>
    <phoneticPr fontId="8"/>
  </si>
  <si>
    <t>災害対応各班体制の班長・副班長の役職・氏名を記入します。</t>
    <rPh sb="0" eb="2">
      <t>サイガイ</t>
    </rPh>
    <rPh sb="4" eb="6">
      <t>カクハン</t>
    </rPh>
    <rPh sb="6" eb="8">
      <t>タイセイ</t>
    </rPh>
    <rPh sb="9" eb="11">
      <t>ハンチョウ</t>
    </rPh>
    <rPh sb="12" eb="15">
      <t>フクハンチョウ</t>
    </rPh>
    <rPh sb="16" eb="18">
      <t>ヤクショク</t>
    </rPh>
    <rPh sb="19" eb="21">
      <t>シメイ</t>
    </rPh>
    <phoneticPr fontId="8"/>
  </si>
  <si>
    <t>校長・園長　等</t>
    <rPh sb="0" eb="2">
      <t>コウチョウ</t>
    </rPh>
    <rPh sb="3" eb="5">
      <t>エンチョウ</t>
    </rPh>
    <rPh sb="6" eb="7">
      <t>トウ</t>
    </rPh>
    <phoneticPr fontId="8"/>
  </si>
  <si>
    <t>○○○○小学校、幼稚園、保育園　等</t>
    <rPh sb="8" eb="11">
      <t>ヨウチエン</t>
    </rPh>
    <rPh sb="12" eb="14">
      <t>ホイク</t>
    </rPh>
    <rPh sb="14" eb="15">
      <t>エン</t>
    </rPh>
    <rPh sb="16" eb="17">
      <t>トウ</t>
    </rPh>
    <phoneticPr fontId="8"/>
  </si>
  <si>
    <t>新規採用の職員</t>
    <phoneticPr fontId="8"/>
  </si>
  <si>
    <t>全職員</t>
  </si>
  <si>
    <t>児童（職員含む）</t>
    <phoneticPr fontId="8"/>
  </si>
  <si>
    <t>児童（職員含む） 　等</t>
    <rPh sb="0" eb="2">
      <t>ジドウ</t>
    </rPh>
    <rPh sb="3" eb="5">
      <t>ショクイン</t>
    </rPh>
    <rPh sb="5" eb="6">
      <t>フク</t>
    </rPh>
    <rPh sb="10" eb="11">
      <t>トウ</t>
    </rPh>
    <phoneticPr fontId="8"/>
  </si>
  <si>
    <t>避難誘導</t>
  </si>
  <si>
    <t>　合は、休校（園）などを検討するとともに、各職員の役割分担を再確認する。</t>
    <rPh sb="4" eb="6">
      <t>キュウコウ</t>
    </rPh>
    <rPh sb="7" eb="8">
      <t>エン</t>
    </rPh>
    <phoneticPr fontId="8"/>
  </si>
  <si>
    <t>　うやって）避難を開始します」と、職員及び児童等に周知する。</t>
    <rPh sb="19" eb="20">
      <t>オヨ</t>
    </rPh>
    <rPh sb="21" eb="23">
      <t>ジドウ</t>
    </rPh>
    <phoneticPr fontId="8"/>
  </si>
  <si>
    <t>　　情報収集及び伝達、避難誘導の際に使用する施設及び資器材については、</t>
    <phoneticPr fontId="8"/>
  </si>
  <si>
    <t>　下表「避難確保資器材等一覧」に示すとおり。</t>
    <phoneticPr fontId="8"/>
  </si>
  <si>
    <t>児童用</t>
    <rPh sb="0" eb="2">
      <t>ジドウ</t>
    </rPh>
    <rPh sb="2" eb="3">
      <t>ヨウ</t>
    </rPh>
    <phoneticPr fontId="8"/>
  </si>
  <si>
    <t>屋内安全確保用</t>
    <rPh sb="0" eb="2">
      <t>オクナイ</t>
    </rPh>
    <rPh sb="2" eb="4">
      <t>アンゼン</t>
    </rPh>
    <rPh sb="4" eb="6">
      <t>カクホ</t>
    </rPh>
    <rPh sb="6" eb="7">
      <t>ヨウ</t>
    </rPh>
    <phoneticPr fontId="8"/>
  </si>
  <si>
    <t>避難誘導用</t>
    <rPh sb="4" eb="5">
      <t>ヨウ</t>
    </rPh>
    <phoneticPr fontId="8"/>
  </si>
  <si>
    <t>避難準備（開始）</t>
    <rPh sb="5" eb="7">
      <t>カイシ</t>
    </rPh>
    <phoneticPr fontId="8"/>
  </si>
  <si>
    <t>総務部危機管理課</t>
    <rPh sb="0" eb="2">
      <t>ソウム</t>
    </rPh>
    <rPh sb="2" eb="3">
      <t>ブ</t>
    </rPh>
    <rPh sb="3" eb="5">
      <t>キキ</t>
    </rPh>
    <rPh sb="5" eb="7">
      <t>カンリ</t>
    </rPh>
    <rPh sb="7" eb="8">
      <t>カ</t>
    </rPh>
    <phoneticPr fontId="8"/>
  </si>
  <si>
    <t>　計画を作成及び必要に応じて見直し・修正をしたときは、土砂災害防止法</t>
    <rPh sb="1" eb="3">
      <t>ケイカク</t>
    </rPh>
    <rPh sb="4" eb="6">
      <t>サクセイ</t>
    </rPh>
    <rPh sb="6" eb="7">
      <t>オヨ</t>
    </rPh>
    <rPh sb="8" eb="10">
      <t>ヒツヨウ</t>
    </rPh>
    <rPh sb="11" eb="12">
      <t>オウ</t>
    </rPh>
    <rPh sb="14" eb="16">
      <t>ミナオ</t>
    </rPh>
    <rPh sb="18" eb="20">
      <t>シュウセイ</t>
    </rPh>
    <rPh sb="27" eb="29">
      <t>ドシャ</t>
    </rPh>
    <rPh sb="29" eb="31">
      <t>サイガイ</t>
    </rPh>
    <rPh sb="31" eb="34">
      <t>ボウシホウ</t>
    </rPh>
    <phoneticPr fontId="8"/>
  </si>
  <si>
    <t>第８条の２第２項に基づき、遅滞なく、当該計画を市長へ報告する。</t>
    <phoneticPr fontId="8"/>
  </si>
  <si>
    <t>　土砂災害に関する避難確保計画（以下、「避難確保計画」という）は、土</t>
    <phoneticPr fontId="8"/>
  </si>
  <si>
    <t>砂災害防止法第８条の２に基づき、当施設近隣で土砂災害の発生または発生</t>
    <rPh sb="16" eb="17">
      <t>トウ</t>
    </rPh>
    <phoneticPr fontId="8"/>
  </si>
  <si>
    <t>のおそれがある場合に対応すべき必要な事項を定め、土砂災害から円滑かつ</t>
    <phoneticPr fontId="8"/>
  </si>
  <si>
    <t>迅速な避難の確保を図ることを目的とする。</t>
    <phoneticPr fontId="8"/>
  </si>
  <si>
    <t>時間帯毎の施設職員数、利用者数を記入します。
施設職員には教職員ほか常時出入りのある業者等が該当します。
利用者は、児童生徒のほか滞在することがある関係者等が該当します。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シセツ</t>
    </rPh>
    <rPh sb="25" eb="27">
      <t>ショクイン</t>
    </rPh>
    <rPh sb="29" eb="32">
      <t>キョウショクイン</t>
    </rPh>
    <rPh sb="34" eb="36">
      <t>ジョウジ</t>
    </rPh>
    <rPh sb="36" eb="38">
      <t>デイ</t>
    </rPh>
    <rPh sb="42" eb="44">
      <t>ギョウシャ</t>
    </rPh>
    <rPh sb="44" eb="45">
      <t>トウ</t>
    </rPh>
    <rPh sb="46" eb="48">
      <t>ガイトウ</t>
    </rPh>
    <rPh sb="53" eb="56">
      <t>リヨウシャ</t>
    </rPh>
    <rPh sb="58" eb="60">
      <t>ジドウ</t>
    </rPh>
    <rPh sb="60" eb="62">
      <t>セイト</t>
    </rPh>
    <rPh sb="65" eb="67">
      <t>タイザイ</t>
    </rPh>
    <rPh sb="74" eb="77">
      <t>カンケイシャ</t>
    </rPh>
    <rPh sb="77" eb="78">
      <t>トウ</t>
    </rPh>
    <rPh sb="79" eb="81">
      <t>ガイトウ</t>
    </rPh>
    <rPh sb="86" eb="88">
      <t>キュウジツ</t>
    </rPh>
    <rPh sb="89" eb="91">
      <t>タイセイ</t>
    </rPh>
    <rPh sb="92" eb="94">
      <t>ヘイジツ</t>
    </rPh>
    <rPh sb="96" eb="97">
      <t>コト</t>
    </rPh>
    <rPh sb="99" eb="101">
      <t>バアイ</t>
    </rPh>
    <rPh sb="102" eb="104">
      <t>キュウジツ</t>
    </rPh>
    <rPh sb="104" eb="106">
      <t>セッテイ</t>
    </rPh>
    <rPh sb="107" eb="109">
      <t>ウム</t>
    </rPh>
    <rPh sb="111" eb="113">
      <t>ヘイジツ</t>
    </rPh>
    <rPh sb="114" eb="115">
      <t>コト</t>
    </rPh>
    <rPh sb="119" eb="121">
      <t>センタク</t>
    </rPh>
    <phoneticPr fontId="8"/>
  </si>
  <si>
    <t>市による「高齢者等避難」「避難指示」の発令の対象となる、施設の所在地の地区名を記載</t>
    <rPh sb="0" eb="1">
      <t>シ</t>
    </rPh>
    <rPh sb="5" eb="8">
      <t>コウレイシャ</t>
    </rPh>
    <rPh sb="8" eb="9">
      <t>トウ</t>
    </rPh>
    <rPh sb="9" eb="11">
      <t>ヒナン</t>
    </rPh>
    <rPh sb="13" eb="15">
      <t>ヒナン</t>
    </rPh>
    <rPh sb="15" eb="17">
      <t>シジ</t>
    </rPh>
    <rPh sb="19" eb="21">
      <t>ハツレイ</t>
    </rPh>
    <rPh sb="22" eb="24">
      <t>タイショウ</t>
    </rPh>
    <rPh sb="28" eb="30">
      <t>シセツ</t>
    </rPh>
    <rPh sb="31" eb="34">
      <t>ショザイチ</t>
    </rPh>
    <rPh sb="35" eb="38">
      <t>チクメイ</t>
    </rPh>
    <rPh sb="39" eb="41">
      <t>キサイ</t>
    </rPh>
    <phoneticPr fontId="8"/>
  </si>
  <si>
    <t>　本避難確保計画は、当施設に勤務する教職員や常駐する業者等の関係者（以下「施設職員」という）および児童生徒のほか出入りする外部関係者など全ての者（以下「利用者」という）に適用する。</t>
    <rPh sb="10" eb="11">
      <t>トウ</t>
    </rPh>
    <rPh sb="18" eb="19">
      <t>キョウ</t>
    </rPh>
    <rPh sb="22" eb="24">
      <t>ジョウチュウ</t>
    </rPh>
    <rPh sb="26" eb="28">
      <t>ギョウシャ</t>
    </rPh>
    <rPh sb="28" eb="29">
      <t>トウ</t>
    </rPh>
    <rPh sb="30" eb="33">
      <t>カンケイシャ</t>
    </rPh>
    <rPh sb="37" eb="39">
      <t>シセツ</t>
    </rPh>
    <rPh sb="39" eb="41">
      <t>ショクイン</t>
    </rPh>
    <rPh sb="61" eb="63">
      <t>ガイブ</t>
    </rPh>
    <rPh sb="63" eb="66">
      <t>カンケイシャ</t>
    </rPh>
    <phoneticPr fontId="8"/>
  </si>
  <si>
    <t>　　情報収集班は、気象情報、気象警報、避難指示等の情報について、次表に</t>
    <rPh sb="21" eb="23">
      <t>シジ</t>
    </rPh>
    <phoneticPr fontId="8"/>
  </si>
  <si>
    <t>　　職員、児童等への防災教育及び訓練を以下のとおり実施よう努める。</t>
    <rPh sb="2" eb="4">
      <t>ショクイン</t>
    </rPh>
    <rPh sb="5" eb="7">
      <t>ジドウ</t>
    </rPh>
    <rPh sb="7" eb="8">
      <t>トウ</t>
    </rPh>
    <rPh sb="10" eb="12">
      <t>ボウサイ</t>
    </rPh>
    <rPh sb="12" eb="14">
      <t>キョウイク</t>
    </rPh>
    <rPh sb="14" eb="15">
      <t>オヨ</t>
    </rPh>
    <rPh sb="16" eb="18">
      <t>クンレン</t>
    </rPh>
    <rPh sb="19" eb="21">
      <t>イカ</t>
    </rPh>
    <rPh sb="25" eb="27">
      <t>ジッシ</t>
    </rPh>
    <rPh sb="29" eb="30">
      <t>ツト</t>
    </rPh>
    <phoneticPr fontId="8"/>
  </si>
  <si>
    <t>高齢者等避難
避難指示</t>
    <phoneticPr fontId="8"/>
  </si>
  <si>
    <t>児童等の利用者</t>
    <rPh sb="0" eb="2">
      <t>ジドウ</t>
    </rPh>
    <rPh sb="2" eb="3">
      <t>トウ</t>
    </rPh>
    <rPh sb="4" eb="7">
      <t>リヨウシャ</t>
    </rPh>
    <phoneticPr fontId="8"/>
  </si>
  <si>
    <t>児童等の利用者</t>
    <rPh sb="0" eb="3">
      <t>ジドウナド</t>
    </rPh>
    <rPh sb="4" eb="7">
      <t>リヨウシャ</t>
    </rPh>
    <phoneticPr fontId="8"/>
  </si>
  <si>
    <t>指定緊急避難場所：</t>
    <rPh sb="0" eb="2">
      <t>シテイ</t>
    </rPh>
    <rPh sb="2" eb="4">
      <t>キンキュウ</t>
    </rPh>
    <rPh sb="4" eb="6">
      <t>ヒナン</t>
    </rPh>
    <rPh sb="6" eb="8">
      <t>バショ</t>
    </rPh>
    <phoneticPr fontId="8"/>
  </si>
  <si>
    <t>○避難開始基準：警戒レベル３　高齢者等避難の発令</t>
    <rPh sb="8" eb="10">
      <t>ケイカイ</t>
    </rPh>
    <phoneticPr fontId="8"/>
  </si>
  <si>
    <t>　　　</t>
    <phoneticPr fontId="8"/>
  </si>
  <si>
    <t>　　　　高齢者等避難の情報が発令された場合、がけ崩れ等の前兆現象などを
　　　発見した場合には、情報収集班への報告を行うとともに児童生徒及び利
　　　用者等を安全な場所へ避難誘導する。</t>
    <rPh sb="66" eb="68">
      <t>セイト</t>
    </rPh>
    <phoneticPr fontId="8"/>
  </si>
  <si>
    <t>https://www.city.oda.lg.jp/</t>
    <phoneticPr fontId="8"/>
  </si>
  <si>
    <t>○○○○@city.oda.lg.jp</t>
    <phoneticPr fontId="8"/>
  </si>
  <si>
    <t>o-kikikanri@city.oda.lg.jp</t>
    <phoneticPr fontId="8"/>
  </si>
  <si>
    <t>fd-soumu@city.oda.lg.jp</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</si>
</sst>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quot;名&quot;"/>
    <numFmt numFmtId="178" formatCode="#&quot;台&quot;"/>
    <numFmt numFmtId="179" formatCode="0_ "/>
  </numFmts>
  <fonts count="34">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4"/>
      <color theme="1"/>
      <name val="ＭＳ Ｐゴシック"/>
      <family val="2"/>
      <charset val="128"/>
      <scheme val="minor"/>
    </font>
    <font>
      <sz val="28"/>
      <color theme="1"/>
      <name val="ＭＳ ゴシック"/>
      <family val="3"/>
      <charset val="128"/>
    </font>
    <font>
      <sz val="14"/>
      <color theme="1"/>
      <name val="ＭＳ Ｐゴシック"/>
      <family val="3"/>
      <charset val="128"/>
    </font>
    <font>
      <sz val="14"/>
      <color theme="0"/>
      <name val="ＭＳ ゴシック"/>
      <family val="3"/>
      <charset val="128"/>
    </font>
    <font>
      <sz val="10"/>
      <color theme="1"/>
      <name val="ＭＳ ゴシック"/>
      <family val="3"/>
      <charset val="128"/>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
      <sz val="10"/>
      <color theme="0"/>
      <name val="ＭＳ ゴシック"/>
      <family val="3"/>
      <charset val="128"/>
    </font>
    <font>
      <u/>
      <sz val="10"/>
      <color theme="10"/>
      <name val="ＭＳ Ｐゴシック"/>
      <family val="2"/>
      <charset val="128"/>
      <scheme val="minor"/>
    </font>
    <font>
      <sz val="14"/>
      <color theme="1"/>
      <name val="ＭＳゴシック"/>
      <family val="3"/>
      <charset val="128"/>
    </font>
    <font>
      <sz val="12"/>
      <color theme="1"/>
      <name val="ＭＳゴシック"/>
      <family val="3"/>
      <charset val="128"/>
    </font>
    <font>
      <sz val="12"/>
      <color theme="1"/>
      <name val="ＭＳ Ｐゴシック"/>
      <family val="3"/>
      <charset val="128"/>
    </font>
    <font>
      <b/>
      <sz val="14"/>
      <color theme="1"/>
      <name val="ＭＳ ゴシック"/>
      <family val="3"/>
      <charset val="128"/>
    </font>
    <font>
      <sz val="12"/>
      <color theme="1"/>
      <name val="ＭＳ Ｐゴシック"/>
      <family val="2"/>
      <charset val="128"/>
      <scheme val="minor"/>
    </font>
    <font>
      <b/>
      <sz val="12"/>
      <color theme="1"/>
      <name val="ＭＳ ゴシック"/>
      <family val="3"/>
      <charset val="128"/>
    </font>
  </fonts>
  <fills count="8">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249977111117893"/>
        <bgColor indexed="64"/>
      </patternFill>
    </fill>
  </fills>
  <borders count="68">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thin">
        <color auto="1"/>
      </top>
      <bottom style="medium">
        <color indexed="64"/>
      </bottom>
      <diagonal/>
    </border>
    <border>
      <left style="medium">
        <color auto="1"/>
      </left>
      <right/>
      <top style="thin">
        <color indexed="64"/>
      </top>
      <bottom style="double">
        <color indexed="64"/>
      </bottom>
      <diagonal/>
    </border>
    <border>
      <left/>
      <right style="thin">
        <color auto="1"/>
      </right>
      <top style="thin">
        <color indexed="64"/>
      </top>
      <bottom style="double">
        <color indexed="64"/>
      </bottom>
      <diagonal/>
    </border>
    <border>
      <left style="thin">
        <color auto="1"/>
      </left>
      <right/>
      <top style="thin">
        <color indexed="64"/>
      </top>
      <bottom style="double">
        <color indexed="64"/>
      </bottom>
      <diagonal/>
    </border>
    <border>
      <left/>
      <right/>
      <top style="thin">
        <color indexed="64"/>
      </top>
      <bottom style="double">
        <color indexed="64"/>
      </bottom>
      <diagonal/>
    </border>
    <border>
      <left/>
      <right style="medium">
        <color auto="1"/>
      </right>
      <top style="thin">
        <color indexed="64"/>
      </top>
      <bottom style="double">
        <color indexed="64"/>
      </bottom>
      <diagonal/>
    </border>
    <border>
      <left style="medium">
        <color indexed="64"/>
      </left>
      <right/>
      <top style="dashed">
        <color auto="1"/>
      </top>
      <bottom style="dashed">
        <color auto="1"/>
      </bottom>
      <diagonal/>
    </border>
    <border>
      <left/>
      <right style="medium">
        <color indexed="64"/>
      </right>
      <top style="dashed">
        <color auto="1"/>
      </top>
      <bottom style="dashed">
        <color auto="1"/>
      </bottom>
      <diagonal/>
    </border>
    <border>
      <left style="medium">
        <color indexed="64"/>
      </left>
      <right/>
      <top style="medium">
        <color indexed="64"/>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490">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5"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6" fillId="0" borderId="0" xfId="0" applyFont="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176" fontId="11"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6" fillId="0" borderId="0" xfId="0" applyFont="1" applyBorder="1" applyAlignment="1">
      <alignment vertical="center"/>
    </xf>
    <xf numFmtId="0" fontId="7" fillId="0" borderId="0" xfId="0" applyFont="1" applyBorder="1" applyAlignment="1">
      <alignment horizontal="right" vertical="center"/>
    </xf>
    <xf numFmtId="0" fontId="6" fillId="0" borderId="0" xfId="0" applyFont="1" applyBorder="1" applyAlignment="1">
      <alignment vertical="center" wrapText="1"/>
    </xf>
    <xf numFmtId="0" fontId="1" fillId="0" borderId="0" xfId="0" applyFont="1" applyBorder="1" applyAlignment="1">
      <alignment vertical="center"/>
    </xf>
    <xf numFmtId="0" fontId="14" fillId="0" borderId="0" xfId="0" applyFont="1" applyBorder="1" applyAlignment="1">
      <alignment vertical="center"/>
    </xf>
    <xf numFmtId="0" fontId="14" fillId="0" borderId="0" xfId="0" applyFont="1" applyAlignment="1">
      <alignment vertical="center"/>
    </xf>
    <xf numFmtId="0" fontId="1" fillId="0" borderId="0" xfId="0" applyFont="1" applyBorder="1" applyAlignment="1">
      <alignment vertical="center" wrapText="1"/>
    </xf>
    <xf numFmtId="0" fontId="1" fillId="0" borderId="8" xfId="0" applyFont="1" applyBorder="1" applyAlignment="1">
      <alignment vertical="center"/>
    </xf>
    <xf numFmtId="0" fontId="1" fillId="0" borderId="9" xfId="0" applyFont="1" applyBorder="1" applyAlignment="1">
      <alignment horizontal="justify" vertical="center"/>
    </xf>
    <xf numFmtId="0" fontId="14" fillId="0" borderId="6" xfId="0" applyFont="1" applyBorder="1" applyAlignment="1">
      <alignment vertical="center"/>
    </xf>
    <xf numFmtId="0" fontId="1" fillId="0" borderId="0" xfId="0" applyFont="1" applyBorder="1" applyAlignment="1">
      <alignment horizontal="justify" vertical="center"/>
    </xf>
    <xf numFmtId="0" fontId="9" fillId="0" borderId="0" xfId="0" applyFont="1" applyBorder="1">
      <alignment vertical="center"/>
    </xf>
    <xf numFmtId="0" fontId="6" fillId="0" borderId="16" xfId="0" applyFont="1" applyBorder="1" applyAlignment="1">
      <alignment horizontal="justify" vertical="center" wrapText="1"/>
    </xf>
    <xf numFmtId="0" fontId="10" fillId="2" borderId="13" xfId="0" applyFont="1" applyFill="1" applyBorder="1" applyAlignment="1">
      <alignment vertical="center" wrapText="1"/>
    </xf>
    <xf numFmtId="0" fontId="10" fillId="0" borderId="16" xfId="0" applyFont="1" applyBorder="1" applyAlignment="1">
      <alignment horizontal="justify" vertical="center" wrapText="1"/>
    </xf>
    <xf numFmtId="0" fontId="10" fillId="0" borderId="0" xfId="0" applyFont="1" applyFill="1" applyBorder="1" applyAlignment="1">
      <alignment vertical="center" wrapText="1"/>
    </xf>
    <xf numFmtId="0" fontId="10" fillId="0" borderId="13" xfId="0" applyFont="1" applyFill="1" applyBorder="1" applyAlignment="1">
      <alignment vertical="center" wrapText="1"/>
    </xf>
    <xf numFmtId="0" fontId="9" fillId="0" borderId="0" xfId="0" applyNumberFormat="1" applyFont="1" applyBorder="1" applyAlignment="1">
      <alignment horizontal="justify" vertical="center" wrapText="1"/>
    </xf>
    <xf numFmtId="176" fontId="9" fillId="0" borderId="0" xfId="0" applyNumberFormat="1" applyFont="1" applyBorder="1" applyAlignment="1">
      <alignment horizontal="justify" vertical="center" wrapText="1"/>
    </xf>
    <xf numFmtId="0" fontId="10" fillId="0" borderId="0" xfId="0" applyFont="1" applyBorder="1" applyAlignment="1">
      <alignment horizontal="justify" vertical="center" wrapText="1"/>
    </xf>
    <xf numFmtId="0" fontId="9" fillId="0" borderId="0" xfId="0" applyFont="1" applyBorder="1" applyAlignment="1">
      <alignment vertical="center" wrapText="1"/>
    </xf>
    <xf numFmtId="0" fontId="6" fillId="0" borderId="0" xfId="0" applyFont="1" applyBorder="1" applyAlignment="1">
      <alignment horizontal="center" vertical="center"/>
    </xf>
    <xf numFmtId="0" fontId="6" fillId="0" borderId="0" xfId="0" applyFont="1" applyBorder="1" applyAlignment="1">
      <alignment vertical="top" wrapText="1"/>
    </xf>
    <xf numFmtId="0" fontId="6"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10" fillId="0" borderId="0" xfId="0" applyFont="1" applyFill="1" applyBorder="1" applyAlignment="1">
      <alignment horizontal="justify" vertical="center" wrapText="1"/>
    </xf>
    <xf numFmtId="0" fontId="10" fillId="4" borderId="39" xfId="0" applyFont="1" applyFill="1" applyBorder="1" applyAlignment="1">
      <alignment vertical="center" wrapText="1"/>
    </xf>
    <xf numFmtId="0" fontId="9" fillId="0" borderId="0" xfId="0" applyFont="1" applyBorder="1" applyAlignment="1">
      <alignment horizontal="justify" vertical="center" wrapText="1"/>
    </xf>
    <xf numFmtId="0" fontId="6" fillId="0" borderId="0" xfId="0" applyFont="1" applyBorder="1" applyAlignment="1">
      <alignment horizontal="justify" vertical="center" wrapText="1"/>
    </xf>
    <xf numFmtId="0" fontId="0" fillId="0" borderId="0" xfId="0" applyFill="1" applyBorder="1">
      <alignment vertical="center"/>
    </xf>
    <xf numFmtId="0" fontId="6" fillId="0" borderId="0" xfId="0" applyFont="1" applyFill="1" applyBorder="1">
      <alignment vertical="center"/>
    </xf>
    <xf numFmtId="0" fontId="0" fillId="0" borderId="0" xfId="0" applyBorder="1" applyAlignment="1">
      <alignment vertical="center"/>
    </xf>
    <xf numFmtId="0" fontId="14" fillId="0" borderId="4" xfId="0" applyFont="1" applyBorder="1" applyAlignment="1">
      <alignment vertical="center"/>
    </xf>
    <xf numFmtId="0" fontId="14" fillId="0" borderId="5" xfId="0" applyFont="1" applyBorder="1" applyAlignment="1">
      <alignment vertical="center"/>
    </xf>
    <xf numFmtId="0" fontId="1" fillId="0" borderId="8" xfId="0" applyFont="1" applyBorder="1" applyAlignment="1">
      <alignment horizontal="justify" vertical="center"/>
    </xf>
    <xf numFmtId="0" fontId="14" fillId="0" borderId="3" xfId="0" applyFont="1" applyBorder="1" applyAlignment="1">
      <alignment vertical="center"/>
    </xf>
    <xf numFmtId="0" fontId="14" fillId="0" borderId="2" xfId="0" applyFont="1" applyBorder="1" applyAlignment="1">
      <alignment vertical="center"/>
    </xf>
    <xf numFmtId="0" fontId="6" fillId="0" borderId="0" xfId="0" applyFont="1" applyBorder="1" applyAlignment="1">
      <alignment vertical="center" wrapText="1"/>
    </xf>
    <xf numFmtId="0" fontId="1" fillId="0" borderId="0" xfId="0" applyFont="1" applyAlignment="1">
      <alignment vertical="center" wrapText="1"/>
    </xf>
    <xf numFmtId="0" fontId="1" fillId="0" borderId="8" xfId="0" applyFont="1" applyBorder="1" applyAlignment="1">
      <alignment vertical="top" wrapText="1"/>
    </xf>
    <xf numFmtId="0" fontId="6" fillId="0" borderId="0" xfId="0" applyFont="1" applyBorder="1" applyAlignment="1">
      <alignment vertical="center" wrapText="1"/>
    </xf>
    <xf numFmtId="0" fontId="6" fillId="0" borderId="0" xfId="0" applyFont="1" applyBorder="1" applyAlignment="1">
      <alignment vertical="top" wrapText="1"/>
    </xf>
    <xf numFmtId="0" fontId="1" fillId="0" borderId="0" xfId="0" applyFont="1" applyAlignment="1">
      <alignment vertical="top" wrapText="1"/>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1" fillId="0" borderId="4" xfId="0" applyFont="1" applyBorder="1" applyAlignment="1">
      <alignment horizontal="right" vertical="center" wrapText="1"/>
    </xf>
    <xf numFmtId="0" fontId="3" fillId="0" borderId="47"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19" fillId="5" borderId="11" xfId="0" applyFont="1" applyFill="1" applyBorder="1" applyAlignment="1">
      <alignment horizontal="righ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9" fillId="0" borderId="0" xfId="0" applyFont="1" applyFill="1" applyBorder="1" applyAlignment="1">
      <alignment vertical="center"/>
    </xf>
    <xf numFmtId="177" fontId="9" fillId="0" borderId="0" xfId="0" applyNumberFormat="1" applyFont="1" applyFill="1" applyBorder="1" applyAlignment="1">
      <alignment horizontal="right" vertical="center" wrapText="1"/>
    </xf>
    <xf numFmtId="177" fontId="9" fillId="0" borderId="0" xfId="0" applyNumberFormat="1" applyFont="1" applyFill="1" applyBorder="1" applyAlignment="1">
      <alignment vertical="center" wrapText="1"/>
    </xf>
    <xf numFmtId="0" fontId="6" fillId="0" borderId="0" xfId="0" applyFont="1" applyAlignment="1">
      <alignment vertical="center" wrapText="1"/>
    </xf>
    <xf numFmtId="0" fontId="6" fillId="0" borderId="0" xfId="0" applyFont="1" applyFill="1" applyBorder="1" applyAlignment="1">
      <alignment vertical="center" wrapText="1"/>
    </xf>
    <xf numFmtId="0" fontId="6" fillId="0" borderId="0" xfId="0" applyFont="1" applyBorder="1" applyAlignment="1">
      <alignment vertical="top" wrapText="1"/>
    </xf>
    <xf numFmtId="0" fontId="9" fillId="0" borderId="0" xfId="0" applyFont="1" applyFill="1" applyBorder="1" applyAlignment="1">
      <alignment horizontal="right" vertical="center" wrapText="1"/>
    </xf>
    <xf numFmtId="0" fontId="9" fillId="0" borderId="0" xfId="0" applyFont="1" applyFill="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1" fillId="0" borderId="0" xfId="0" applyFont="1" applyBorder="1">
      <alignment vertical="center"/>
    </xf>
    <xf numFmtId="0" fontId="2" fillId="0" borderId="0" xfId="0" applyFont="1" applyBorder="1">
      <alignment vertical="center"/>
    </xf>
    <xf numFmtId="0" fontId="22" fillId="0" borderId="0" xfId="0" applyFont="1" applyFill="1" applyBorder="1" applyAlignment="1">
      <alignment horizontal="right" vertical="center"/>
    </xf>
    <xf numFmtId="0" fontId="23" fillId="0" borderId="0" xfId="0" applyFont="1" applyBorder="1" applyAlignment="1">
      <alignment horizontal="right" vertical="center" wrapText="1"/>
    </xf>
    <xf numFmtId="0" fontId="25" fillId="0" borderId="0" xfId="0" applyFont="1" applyAlignment="1">
      <alignment vertical="center"/>
    </xf>
    <xf numFmtId="0" fontId="9" fillId="0" borderId="0" xfId="0" applyFont="1" applyBorder="1" applyAlignment="1">
      <alignment vertical="center" shrinkToFit="1"/>
    </xf>
    <xf numFmtId="0" fontId="6" fillId="0" borderId="0" xfId="0" applyFont="1" applyBorder="1" applyAlignment="1">
      <alignment vertical="center" shrinkToFit="1"/>
    </xf>
    <xf numFmtId="0" fontId="6" fillId="4" borderId="39" xfId="0" applyFont="1" applyFill="1" applyBorder="1">
      <alignment vertical="center"/>
    </xf>
    <xf numFmtId="0" fontId="9" fillId="4" borderId="39"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9" fillId="3" borderId="34" xfId="0" applyNumberFormat="1" applyFont="1" applyFill="1" applyBorder="1" applyAlignment="1" applyProtection="1">
      <alignment horizontal="justify" vertical="center" wrapText="1"/>
      <protection locked="0"/>
    </xf>
    <xf numFmtId="177" fontId="9" fillId="3" borderId="34" xfId="0" applyNumberFormat="1" applyFont="1" applyFill="1" applyBorder="1" applyAlignment="1" applyProtection="1">
      <alignment vertical="center" wrapText="1"/>
      <protection locked="0"/>
    </xf>
    <xf numFmtId="0" fontId="0" fillId="3" borderId="34" xfId="0" applyFill="1" applyBorder="1" applyProtection="1">
      <alignment vertical="center"/>
      <protection locked="0"/>
    </xf>
    <xf numFmtId="178" fontId="9" fillId="3" borderId="34" xfId="0" applyNumberFormat="1" applyFont="1" applyFill="1" applyBorder="1" applyAlignment="1" applyProtection="1">
      <alignment vertical="center" wrapText="1"/>
      <protection locked="0"/>
    </xf>
    <xf numFmtId="0" fontId="0" fillId="3" borderId="34" xfId="0" applyFill="1" applyBorder="1" applyAlignment="1" applyProtection="1">
      <alignment horizontal="center" vertical="center"/>
      <protection locked="0"/>
    </xf>
    <xf numFmtId="177" fontId="9" fillId="3" borderId="34" xfId="0" applyNumberFormat="1" applyFont="1" applyFill="1" applyBorder="1" applyAlignment="1" applyProtection="1">
      <alignment horizontal="right" vertical="center" wrapText="1"/>
      <protection locked="0"/>
    </xf>
    <xf numFmtId="0" fontId="6" fillId="0" borderId="0" xfId="0" applyFont="1" applyBorder="1" applyAlignment="1">
      <alignment vertical="center" wrapText="1"/>
    </xf>
    <xf numFmtId="0" fontId="14" fillId="6" borderId="18" xfId="0" applyFont="1" applyFill="1" applyBorder="1" applyAlignment="1">
      <alignment vertical="center"/>
    </xf>
    <xf numFmtId="0" fontId="14" fillId="6" borderId="20" xfId="0" applyFont="1" applyFill="1" applyBorder="1" applyAlignment="1">
      <alignment vertical="center"/>
    </xf>
    <xf numFmtId="0" fontId="0" fillId="6" borderId="18" xfId="0" applyFill="1" applyBorder="1" applyAlignment="1">
      <alignment vertical="center"/>
    </xf>
    <xf numFmtId="0" fontId="0" fillId="6" borderId="20" xfId="0" applyFill="1" applyBorder="1" applyAlignment="1">
      <alignment vertical="center"/>
    </xf>
    <xf numFmtId="0" fontId="14" fillId="6" borderId="19" xfId="0" applyFont="1" applyFill="1" applyBorder="1" applyAlignment="1">
      <alignment vertical="center"/>
    </xf>
    <xf numFmtId="0" fontId="6" fillId="0" borderId="0" xfId="0" applyFont="1" applyBorder="1" applyAlignment="1">
      <alignment vertical="center" wrapText="1"/>
    </xf>
    <xf numFmtId="0" fontId="10" fillId="2" borderId="19" xfId="0" applyFont="1" applyFill="1" applyBorder="1" applyAlignment="1">
      <alignment vertical="center" wrapText="1"/>
    </xf>
    <xf numFmtId="0" fontId="6" fillId="0" borderId="0" xfId="0" applyFont="1" applyBorder="1" applyAlignment="1">
      <alignment vertical="center"/>
    </xf>
    <xf numFmtId="0" fontId="6" fillId="0" borderId="0" xfId="0" applyFont="1" applyAlignment="1">
      <alignment vertical="center" wrapText="1"/>
    </xf>
    <xf numFmtId="0" fontId="9" fillId="4" borderId="39" xfId="0" applyFont="1" applyFill="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vertical="center" wrapText="1"/>
    </xf>
    <xf numFmtId="0" fontId="18" fillId="0" borderId="37"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Alignment="1">
      <alignment vertical="center"/>
    </xf>
    <xf numFmtId="0" fontId="1" fillId="0" borderId="4" xfId="0" applyFont="1" applyBorder="1" applyAlignment="1">
      <alignment vertical="center" wrapText="1"/>
    </xf>
    <xf numFmtId="0" fontId="1" fillId="0" borderId="0" xfId="0" applyFont="1" applyAlignment="1">
      <alignment vertical="center"/>
    </xf>
    <xf numFmtId="0" fontId="9" fillId="0" borderId="3" xfId="0" applyFont="1" applyBorder="1" applyAlignment="1">
      <alignment vertical="center" shrinkToFit="1"/>
    </xf>
    <xf numFmtId="0" fontId="9" fillId="0" borderId="0" xfId="0" applyFont="1" applyBorder="1" applyAlignment="1">
      <alignment horizontal="justify" vertical="center" shrinkToFit="1"/>
    </xf>
    <xf numFmtId="0" fontId="6" fillId="0" borderId="3" xfId="0" applyFont="1" applyBorder="1" applyAlignment="1">
      <alignment vertical="center" shrinkToFit="1"/>
    </xf>
    <xf numFmtId="0" fontId="6" fillId="0" borderId="0" xfId="0" applyFont="1" applyBorder="1" applyAlignment="1">
      <alignment horizontal="justify" vertical="center" shrinkToFit="1"/>
    </xf>
    <xf numFmtId="0" fontId="9" fillId="0" borderId="0" xfId="0" applyFont="1" applyFill="1" applyBorder="1" applyAlignment="1" applyProtection="1">
      <alignment vertical="center" wrapText="1"/>
      <protection locked="0"/>
    </xf>
    <xf numFmtId="0" fontId="6" fillId="0" borderId="0" xfId="0" applyFont="1" applyBorder="1" applyAlignment="1">
      <alignment horizontal="center" vertical="center" wrapText="1"/>
    </xf>
    <xf numFmtId="0" fontId="16" fillId="0" borderId="0" xfId="0" applyFont="1" applyAlignment="1">
      <alignment vertical="center"/>
    </xf>
    <xf numFmtId="0" fontId="28" fillId="0" borderId="0" xfId="0" applyFont="1" applyAlignment="1">
      <alignment vertical="center"/>
    </xf>
    <xf numFmtId="0" fontId="1" fillId="0" borderId="19" xfId="0" applyFont="1" applyBorder="1" applyAlignment="1">
      <alignment horizontal="left" vertical="center" wrapText="1" indent="1"/>
    </xf>
    <xf numFmtId="0" fontId="1" fillId="0" borderId="20" xfId="0" applyFont="1" applyBorder="1" applyAlignment="1">
      <alignment horizontal="left" vertical="center" wrapText="1" indent="1"/>
    </xf>
    <xf numFmtId="0" fontId="1" fillId="0" borderId="18"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18" xfId="0" applyFont="1" applyBorder="1" applyAlignment="1">
      <alignment horizontal="left" vertical="center" shrinkToFit="1"/>
    </xf>
    <xf numFmtId="0" fontId="1" fillId="0" borderId="19" xfId="0" applyFont="1" applyBorder="1" applyAlignment="1">
      <alignment horizontal="left" vertical="center" shrinkToFit="1"/>
    </xf>
    <xf numFmtId="0" fontId="31" fillId="0" borderId="0" xfId="0" applyFont="1" applyAlignment="1">
      <alignment vertical="center"/>
    </xf>
    <xf numFmtId="0" fontId="18" fillId="0" borderId="0" xfId="0" applyFont="1" applyBorder="1" applyAlignment="1">
      <alignment vertical="center"/>
    </xf>
    <xf numFmtId="0" fontId="18" fillId="0" borderId="0" xfId="0" applyFont="1" applyBorder="1" applyAlignment="1">
      <alignment vertical="center" wrapText="1"/>
    </xf>
    <xf numFmtId="0" fontId="3" fillId="0" borderId="0" xfId="0" applyFont="1" applyBorder="1" applyAlignment="1">
      <alignment horizontal="center" vertical="center"/>
    </xf>
    <xf numFmtId="0" fontId="18" fillId="0" borderId="0" xfId="0" applyFont="1" applyBorder="1" applyAlignment="1">
      <alignment vertical="center" shrinkToFit="1"/>
    </xf>
    <xf numFmtId="0" fontId="16" fillId="0" borderId="0" xfId="0" applyFont="1" applyAlignment="1">
      <alignment vertical="center"/>
    </xf>
    <xf numFmtId="178" fontId="9" fillId="0" borderId="0" xfId="0" applyNumberFormat="1" applyFont="1" applyFill="1" applyBorder="1" applyAlignment="1" applyProtection="1">
      <alignment vertical="center" wrapText="1"/>
      <protection locked="0"/>
    </xf>
    <xf numFmtId="0" fontId="1" fillId="0" borderId="0" xfId="0" applyFont="1" applyAlignment="1">
      <alignment horizontal="left" vertical="top" indent="2"/>
    </xf>
    <xf numFmtId="0" fontId="1" fillId="0" borderId="0" xfId="0" applyFont="1" applyAlignment="1">
      <alignment horizontal="right" vertical="top"/>
    </xf>
    <xf numFmtId="0" fontId="14" fillId="0" borderId="0" xfId="0" applyFont="1" applyFill="1" applyBorder="1" applyAlignment="1">
      <alignment vertical="center"/>
    </xf>
    <xf numFmtId="0" fontId="6" fillId="0" borderId="8" xfId="0" applyFont="1" applyBorder="1" applyAlignment="1">
      <alignment horizontal="right" vertical="center"/>
    </xf>
    <xf numFmtId="0" fontId="7" fillId="0" borderId="9" xfId="0" applyFont="1" applyBorder="1" applyAlignment="1">
      <alignment horizontal="right" vertical="center"/>
    </xf>
    <xf numFmtId="0" fontId="32" fillId="0" borderId="0" xfId="0" applyFont="1" applyBorder="1" applyAlignment="1">
      <alignment vertical="top" wrapText="1"/>
    </xf>
    <xf numFmtId="0" fontId="7" fillId="0" borderId="8" xfId="0" applyFont="1" applyBorder="1" applyAlignment="1">
      <alignment horizontal="right" vertical="center"/>
    </xf>
    <xf numFmtId="0" fontId="6" fillId="0" borderId="3" xfId="0" applyFont="1" applyBorder="1" applyAlignment="1">
      <alignment vertical="top" wrapText="1"/>
    </xf>
    <xf numFmtId="0" fontId="6" fillId="0" borderId="6" xfId="0" applyFont="1" applyBorder="1" applyAlignment="1">
      <alignment vertical="top" wrapText="1"/>
    </xf>
    <xf numFmtId="0" fontId="6" fillId="0" borderId="2" xfId="0" applyFont="1" applyBorder="1" applyAlignment="1">
      <alignment vertical="top" wrapText="1"/>
    </xf>
    <xf numFmtId="0" fontId="6" fillId="0" borderId="10"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1" fillId="0" borderId="44" xfId="0" applyFont="1" applyBorder="1" applyAlignment="1">
      <alignment horizontal="left" vertical="center" wrapText="1" indent="1"/>
    </xf>
    <xf numFmtId="0" fontId="1" fillId="0" borderId="45" xfId="0" applyFont="1" applyBorder="1" applyAlignment="1">
      <alignment horizontal="left" vertical="center" shrinkToFit="1"/>
    </xf>
    <xf numFmtId="0" fontId="6" fillId="0" borderId="22" xfId="0" applyFont="1" applyBorder="1" applyAlignment="1">
      <alignment vertical="top"/>
    </xf>
    <xf numFmtId="0" fontId="7" fillId="0" borderId="13" xfId="0" applyFont="1" applyBorder="1" applyAlignment="1">
      <alignment vertical="top"/>
    </xf>
    <xf numFmtId="0" fontId="6" fillId="0" borderId="8" xfId="0" applyFont="1" applyBorder="1" applyAlignment="1">
      <alignment vertical="top"/>
    </xf>
    <xf numFmtId="0" fontId="7" fillId="0" borderId="0" xfId="0" applyFont="1" applyBorder="1" applyAlignment="1">
      <alignment vertical="top"/>
    </xf>
    <xf numFmtId="0" fontId="30" fillId="0" borderId="12" xfId="0" applyFont="1" applyBorder="1" applyAlignment="1">
      <alignment vertical="center"/>
    </xf>
    <xf numFmtId="0" fontId="7" fillId="0" borderId="0" xfId="0" applyFont="1" applyBorder="1" applyAlignment="1">
      <alignment vertical="center"/>
    </xf>
    <xf numFmtId="0" fontId="7" fillId="0" borderId="3" xfId="0" applyFont="1" applyBorder="1" applyAlignment="1">
      <alignment vertical="center"/>
    </xf>
    <xf numFmtId="0" fontId="7" fillId="0" borderId="8" xfId="0" applyFont="1" applyBorder="1" applyAlignment="1">
      <alignment vertical="top"/>
    </xf>
    <xf numFmtId="0" fontId="6" fillId="0" borderId="26" xfId="0" applyFont="1" applyBorder="1" applyAlignment="1">
      <alignment vertical="center"/>
    </xf>
    <xf numFmtId="0" fontId="29" fillId="0" borderId="0" xfId="0" applyFont="1" applyBorder="1" applyAlignment="1">
      <alignment horizontal="right" vertical="center"/>
    </xf>
    <xf numFmtId="0" fontId="6" fillId="0" borderId="3" xfId="0" applyFont="1" applyBorder="1" applyAlignment="1">
      <alignment vertical="center"/>
    </xf>
    <xf numFmtId="0" fontId="7" fillId="0" borderId="31" xfId="0" applyFont="1" applyBorder="1" applyAlignment="1">
      <alignment vertical="top"/>
    </xf>
    <xf numFmtId="0" fontId="7" fillId="0" borderId="27" xfId="0" applyFont="1" applyBorder="1" applyAlignment="1">
      <alignment vertical="top"/>
    </xf>
    <xf numFmtId="0" fontId="6" fillId="0" borderId="0" xfId="0" applyFont="1" applyBorder="1" applyAlignment="1">
      <alignment horizontal="right" vertical="center"/>
    </xf>
    <xf numFmtId="0" fontId="6" fillId="0" borderId="22" xfId="0" applyFont="1" applyBorder="1" applyAlignment="1">
      <alignment vertical="center"/>
    </xf>
    <xf numFmtId="0" fontId="7" fillId="0" borderId="13" xfId="0" applyFont="1" applyBorder="1" applyAlignment="1">
      <alignment vertical="center"/>
    </xf>
    <xf numFmtId="0" fontId="6" fillId="0" borderId="8" xfId="0" applyFont="1" applyBorder="1" applyAlignment="1">
      <alignment vertical="center"/>
    </xf>
    <xf numFmtId="0" fontId="29" fillId="0" borderId="6" xfId="0" applyFont="1" applyBorder="1" applyAlignment="1">
      <alignment horizontal="right" vertical="center"/>
    </xf>
    <xf numFmtId="0" fontId="3" fillId="0" borderId="3" xfId="0" applyFont="1" applyBorder="1" applyAlignment="1">
      <alignment horizontal="center" vertical="center"/>
    </xf>
    <xf numFmtId="0" fontId="1" fillId="7" borderId="28" xfId="0" applyFont="1" applyFill="1" applyBorder="1" applyAlignment="1">
      <alignment vertical="center"/>
    </xf>
    <xf numFmtId="0" fontId="1" fillId="7" borderId="23" xfId="0" applyFont="1" applyFill="1" applyBorder="1" applyAlignment="1">
      <alignment vertical="center"/>
    </xf>
    <xf numFmtId="0" fontId="1" fillId="7" borderId="40" xfId="0" applyFont="1" applyFill="1" applyBorder="1" applyAlignment="1">
      <alignment vertical="center"/>
    </xf>
    <xf numFmtId="0" fontId="6" fillId="0" borderId="33" xfId="0" applyFont="1" applyBorder="1" applyAlignment="1">
      <alignment horizontal="center" vertical="center" shrinkToFit="1"/>
    </xf>
    <xf numFmtId="0" fontId="10" fillId="2" borderId="29" xfId="0" applyFont="1" applyFill="1" applyBorder="1" applyAlignment="1">
      <alignment vertical="center" shrinkToFit="1"/>
    </xf>
    <xf numFmtId="0" fontId="10" fillId="0" borderId="22" xfId="0" applyFont="1" applyFill="1" applyBorder="1" applyAlignment="1">
      <alignment vertical="center" wrapText="1"/>
    </xf>
    <xf numFmtId="0" fontId="10" fillId="0" borderId="29" xfId="0" applyFont="1" applyFill="1" applyBorder="1" applyAlignment="1">
      <alignment vertical="center" shrinkToFit="1"/>
    </xf>
    <xf numFmtId="0" fontId="9" fillId="0" borderId="8" xfId="0" applyFont="1" applyBorder="1" applyAlignment="1">
      <alignment vertical="center" wrapText="1"/>
    </xf>
    <xf numFmtId="176" fontId="9" fillId="0" borderId="3" xfId="0" applyNumberFormat="1" applyFont="1" applyBorder="1" applyAlignment="1">
      <alignment horizontal="justify" vertical="center" shrinkToFit="1"/>
    </xf>
    <xf numFmtId="0" fontId="9" fillId="0" borderId="8" xfId="0" applyFont="1" applyBorder="1" applyAlignment="1">
      <alignment horizontal="justify" vertical="center" wrapText="1"/>
    </xf>
    <xf numFmtId="0" fontId="6" fillId="0" borderId="8" xfId="0" applyFont="1" applyBorder="1" applyAlignment="1">
      <alignment vertical="center" wrapText="1"/>
    </xf>
    <xf numFmtId="0" fontId="20" fillId="0" borderId="3" xfId="0" applyFont="1" applyBorder="1" applyAlignment="1">
      <alignment horizontal="justify" vertical="center" shrinkToFit="1"/>
    </xf>
    <xf numFmtId="0" fontId="6" fillId="0" borderId="8" xfId="0" applyFont="1" applyBorder="1" applyAlignment="1">
      <alignment horizontal="justify" vertical="center" wrapText="1"/>
    </xf>
    <xf numFmtId="0" fontId="20" fillId="4" borderId="64" xfId="0" applyFont="1" applyFill="1" applyBorder="1" applyAlignment="1">
      <alignment horizontal="justify" vertical="center" shrinkToFit="1"/>
    </xf>
    <xf numFmtId="0" fontId="6" fillId="0" borderId="31" xfId="0" applyFont="1" applyBorder="1" applyAlignment="1">
      <alignment horizontal="justify" vertical="center" wrapText="1"/>
    </xf>
    <xf numFmtId="0" fontId="20" fillId="0" borderId="30" xfId="0" applyFont="1" applyBorder="1" applyAlignment="1">
      <alignment horizontal="justify" vertical="center" shrinkToFit="1"/>
    </xf>
    <xf numFmtId="0" fontId="26" fillId="4" borderId="64" xfId="0" applyFont="1" applyFill="1" applyBorder="1" applyAlignment="1">
      <alignment vertical="center" shrinkToFit="1"/>
    </xf>
    <xf numFmtId="0" fontId="6" fillId="0" borderId="8" xfId="0" applyFont="1" applyFill="1" applyBorder="1" applyAlignment="1">
      <alignment horizontal="justify" vertical="center" wrapText="1"/>
    </xf>
    <xf numFmtId="0" fontId="26" fillId="0" borderId="3" xfId="0" applyFont="1" applyFill="1" applyBorder="1" applyAlignment="1">
      <alignment vertical="center" shrinkToFit="1"/>
    </xf>
    <xf numFmtId="0" fontId="20" fillId="0" borderId="3" xfId="0" applyFont="1" applyFill="1" applyBorder="1" applyAlignment="1">
      <alignment horizontal="justify" vertical="center" shrinkToFit="1"/>
    </xf>
    <xf numFmtId="0" fontId="26" fillId="2" borderId="45" xfId="0" applyFont="1" applyFill="1" applyBorder="1" applyAlignment="1">
      <alignment vertical="center" shrinkToFit="1"/>
    </xf>
    <xf numFmtId="0" fontId="6" fillId="0" borderId="22" xfId="0" applyFont="1" applyFill="1" applyBorder="1" applyAlignment="1">
      <alignment horizontal="justify" vertical="center" wrapText="1"/>
    </xf>
    <xf numFmtId="0" fontId="26" fillId="0" borderId="29" xfId="0" applyFont="1" applyFill="1" applyBorder="1" applyAlignment="1">
      <alignment vertical="center" shrinkToFit="1"/>
    </xf>
    <xf numFmtId="0" fontId="15" fillId="0" borderId="3" xfId="1" applyBorder="1" applyAlignment="1">
      <alignment horizontal="justify" vertical="center" shrinkToFit="1"/>
    </xf>
    <xf numFmtId="0" fontId="27" fillId="0" borderId="3" xfId="1" applyFont="1" applyBorder="1" applyAlignment="1">
      <alignment horizontal="justify" vertical="center" shrinkToFit="1"/>
    </xf>
    <xf numFmtId="0" fontId="20" fillId="4" borderId="64" xfId="0" applyFont="1" applyFill="1" applyBorder="1" applyAlignment="1">
      <alignment vertical="center" shrinkToFit="1"/>
    </xf>
    <xf numFmtId="0" fontId="23" fillId="0" borderId="3" xfId="0" applyFont="1" applyFill="1" applyBorder="1" applyAlignment="1">
      <alignment vertical="center" shrinkToFit="1"/>
    </xf>
    <xf numFmtId="0" fontId="6" fillId="0" borderId="8" xfId="0" applyFont="1" applyFill="1" applyBorder="1" applyAlignment="1">
      <alignment vertical="center" wrapText="1"/>
    </xf>
    <xf numFmtId="3" fontId="20" fillId="0" borderId="3" xfId="0" applyNumberFormat="1" applyFont="1" applyBorder="1" applyAlignment="1">
      <alignment horizontal="justify" vertical="center" shrinkToFit="1"/>
    </xf>
    <xf numFmtId="0" fontId="6" fillId="0" borderId="3" xfId="0" applyFont="1" applyBorder="1" applyAlignment="1">
      <alignment horizontal="justify" vertical="center" shrinkToFit="1"/>
    </xf>
    <xf numFmtId="0" fontId="6" fillId="4" borderId="64" xfId="0" applyFont="1" applyFill="1" applyBorder="1" applyAlignment="1">
      <alignment horizontal="justify" vertical="center" shrinkToFit="1"/>
    </xf>
    <xf numFmtId="0" fontId="9" fillId="0" borderId="3" xfId="0" applyFont="1" applyBorder="1" applyAlignment="1">
      <alignment horizontal="justify" vertical="center" shrinkToFit="1"/>
    </xf>
    <xf numFmtId="0" fontId="9" fillId="4" borderId="64" xfId="0" applyFont="1" applyFill="1" applyBorder="1" applyAlignment="1">
      <alignment horizontal="justify" vertical="center" shrinkToFit="1"/>
    </xf>
    <xf numFmtId="0" fontId="10" fillId="2" borderId="45" xfId="0" applyFont="1" applyFill="1" applyBorder="1" applyAlignment="1">
      <alignment vertical="center" shrinkToFit="1"/>
    </xf>
    <xf numFmtId="0" fontId="6" fillId="0" borderId="9" xfId="0" applyFont="1" applyBorder="1" applyAlignment="1">
      <alignment vertical="center" wrapText="1"/>
    </xf>
    <xf numFmtId="0" fontId="6" fillId="0" borderId="6" xfId="0" applyFont="1" applyBorder="1" applyAlignment="1">
      <alignment vertical="center" wrapText="1"/>
    </xf>
    <xf numFmtId="0" fontId="10" fillId="0" borderId="6" xfId="0" applyFont="1" applyFill="1" applyBorder="1" applyAlignment="1">
      <alignment vertical="center" wrapText="1"/>
    </xf>
    <xf numFmtId="0" fontId="6" fillId="0" borderId="2" xfId="0" applyFont="1" applyBorder="1" applyAlignment="1">
      <alignment horizontal="justify" vertical="center" shrinkToFit="1"/>
    </xf>
    <xf numFmtId="0" fontId="6" fillId="0" borderId="9" xfId="0" applyFont="1" applyBorder="1" applyAlignment="1">
      <alignment horizontal="justify" vertical="center" wrapText="1"/>
    </xf>
    <xf numFmtId="0" fontId="6" fillId="0" borderId="6" xfId="0" applyFont="1" applyBorder="1" applyAlignment="1">
      <alignment horizontal="justify" vertical="center" wrapText="1"/>
    </xf>
    <xf numFmtId="0" fontId="9" fillId="0" borderId="6" xfId="0" applyFont="1" applyBorder="1" applyAlignment="1">
      <alignment vertical="center" wrapText="1"/>
    </xf>
    <xf numFmtId="0" fontId="9" fillId="0" borderId="6" xfId="0" applyFont="1" applyBorder="1" applyAlignment="1">
      <alignment horizontal="justify" vertical="center" wrapText="1"/>
    </xf>
    <xf numFmtId="0" fontId="9" fillId="0" borderId="2" xfId="0" applyFont="1" applyBorder="1" applyAlignment="1">
      <alignment horizontal="justify" vertical="center" shrinkToFit="1"/>
    </xf>
    <xf numFmtId="0" fontId="10" fillId="0" borderId="6" xfId="0" applyFont="1" applyBorder="1" applyAlignment="1">
      <alignment horizontal="justify" vertical="center" wrapText="1"/>
    </xf>
    <xf numFmtId="0" fontId="20" fillId="0" borderId="2" xfId="0" applyFont="1" applyBorder="1" applyAlignment="1">
      <alignment horizontal="justify" vertical="center" shrinkToFit="1"/>
    </xf>
    <xf numFmtId="0" fontId="10" fillId="2" borderId="23" xfId="0" applyFont="1" applyFill="1" applyBorder="1" applyAlignment="1">
      <alignment vertical="center" wrapText="1"/>
    </xf>
    <xf numFmtId="0" fontId="26" fillId="2" borderId="33" xfId="0" applyFont="1" applyFill="1" applyBorder="1" applyAlignment="1">
      <alignment vertical="center" shrinkToFit="1"/>
    </xf>
    <xf numFmtId="0" fontId="6" fillId="4" borderId="66" xfId="0" applyFont="1" applyFill="1" applyBorder="1">
      <alignment vertical="center"/>
    </xf>
    <xf numFmtId="0" fontId="9" fillId="4" borderId="67" xfId="0" applyFont="1" applyFill="1" applyBorder="1" applyAlignment="1">
      <alignment horizontal="justify" vertical="center" shrinkToFit="1"/>
    </xf>
    <xf numFmtId="0" fontId="6" fillId="0" borderId="0" xfId="0" applyFont="1" applyBorder="1" applyAlignment="1">
      <alignment vertical="center" wrapText="1"/>
    </xf>
    <xf numFmtId="0" fontId="10" fillId="2" borderId="23" xfId="0" applyFont="1" applyFill="1" applyBorder="1" applyAlignment="1">
      <alignment vertical="center" wrapText="1"/>
    </xf>
    <xf numFmtId="0" fontId="10" fillId="2" borderId="19" xfId="0" applyFont="1" applyFill="1" applyBorder="1" applyAlignment="1">
      <alignment vertical="center" wrapText="1"/>
    </xf>
    <xf numFmtId="0" fontId="9" fillId="4" borderId="39" xfId="0" applyFont="1" applyFill="1" applyBorder="1" applyAlignment="1">
      <alignment vertical="center" wrapText="1"/>
    </xf>
    <xf numFmtId="0" fontId="6" fillId="0" borderId="8" xfId="0" applyFont="1" applyBorder="1" applyAlignment="1">
      <alignment vertical="top" wrapText="1"/>
    </xf>
    <xf numFmtId="0" fontId="6" fillId="0" borderId="0" xfId="0" applyFont="1" applyBorder="1" applyAlignment="1">
      <alignment vertical="top" wrapText="1"/>
    </xf>
    <xf numFmtId="0" fontId="6" fillId="0" borderId="9" xfId="0" applyFont="1" applyFill="1" applyBorder="1" applyAlignment="1">
      <alignment horizontal="justify" vertical="center" wrapText="1"/>
    </xf>
    <xf numFmtId="0" fontId="6" fillId="0" borderId="6" xfId="0" applyFont="1" applyFill="1" applyBorder="1" applyAlignment="1">
      <alignment horizontal="justify" vertical="center" wrapText="1"/>
    </xf>
    <xf numFmtId="0" fontId="10" fillId="0" borderId="6" xfId="0" applyFont="1" applyFill="1" applyBorder="1" applyAlignment="1">
      <alignment horizontal="justify" vertical="center" wrapText="1"/>
    </xf>
    <xf numFmtId="0" fontId="20" fillId="0" borderId="2" xfId="0" applyFont="1" applyFill="1" applyBorder="1" applyAlignment="1">
      <alignment horizontal="justify" vertical="center" shrinkToFit="1"/>
    </xf>
    <xf numFmtId="0" fontId="6" fillId="0" borderId="0" xfId="0" applyFont="1" applyBorder="1" applyAlignment="1">
      <alignment vertical="center" wrapText="1"/>
    </xf>
    <xf numFmtId="0" fontId="10" fillId="2" borderId="44" xfId="0" applyFont="1" applyFill="1" applyBorder="1" applyAlignment="1">
      <alignment vertical="center" wrapText="1"/>
    </xf>
    <xf numFmtId="0" fontId="10" fillId="2" borderId="19" xfId="0" applyFont="1" applyFill="1" applyBorder="1" applyAlignment="1">
      <alignment vertical="center" wrapText="1"/>
    </xf>
    <xf numFmtId="0" fontId="10" fillId="2" borderId="45" xfId="0" applyFont="1" applyFill="1" applyBorder="1" applyAlignment="1">
      <alignment vertical="center" wrapText="1"/>
    </xf>
    <xf numFmtId="0" fontId="6" fillId="3" borderId="10" xfId="0" applyFont="1" applyFill="1" applyBorder="1" applyAlignment="1" applyProtection="1">
      <alignment vertical="top"/>
      <protection locked="0"/>
    </xf>
    <xf numFmtId="0" fontId="6" fillId="3" borderId="4" xfId="0" applyFont="1" applyFill="1" applyBorder="1" applyAlignment="1" applyProtection="1">
      <alignment vertical="top"/>
      <protection locked="0"/>
    </xf>
    <xf numFmtId="0" fontId="6" fillId="3" borderId="5" xfId="0" applyFont="1" applyFill="1" applyBorder="1" applyAlignment="1" applyProtection="1">
      <alignment vertical="top"/>
      <protection locked="0"/>
    </xf>
    <xf numFmtId="0" fontId="6" fillId="3" borderId="9" xfId="0" applyFont="1" applyFill="1" applyBorder="1" applyAlignment="1" applyProtection="1">
      <alignment vertical="top"/>
      <protection locked="0"/>
    </xf>
    <xf numFmtId="0" fontId="6" fillId="3" borderId="6" xfId="0" applyFont="1" applyFill="1" applyBorder="1" applyAlignment="1" applyProtection="1">
      <alignment vertical="top"/>
      <protection locked="0"/>
    </xf>
    <xf numFmtId="0" fontId="6" fillId="3" borderId="2" xfId="0" applyFont="1" applyFill="1" applyBorder="1" applyAlignment="1" applyProtection="1">
      <alignment vertical="top"/>
      <protection locked="0"/>
    </xf>
    <xf numFmtId="0" fontId="6" fillId="4" borderId="63" xfId="0" applyFont="1" applyFill="1" applyBorder="1" applyAlignment="1">
      <alignment vertical="center" wrapText="1"/>
    </xf>
    <xf numFmtId="0" fontId="6" fillId="4" borderId="39" xfId="0" applyFont="1" applyFill="1" applyBorder="1" applyAlignment="1">
      <alignment vertical="center" wrapText="1"/>
    </xf>
    <xf numFmtId="179" fontId="9" fillId="3" borderId="38" xfId="0" applyNumberFormat="1" applyFont="1" applyFill="1" applyBorder="1" applyAlignment="1" applyProtection="1">
      <alignment vertical="center" wrapText="1"/>
      <protection locked="0"/>
    </xf>
    <xf numFmtId="179" fontId="9" fillId="3" borderId="1" xfId="0" applyNumberFormat="1" applyFont="1" applyFill="1" applyBorder="1" applyAlignment="1" applyProtection="1">
      <alignment vertical="center" wrapText="1"/>
      <protection locked="0"/>
    </xf>
    <xf numFmtId="0" fontId="9" fillId="3" borderId="38" xfId="0" applyFont="1" applyFill="1" applyBorder="1" applyAlignment="1" applyProtection="1">
      <alignment horizontal="left" vertical="center" wrapText="1"/>
      <protection locked="0"/>
    </xf>
    <xf numFmtId="0" fontId="9" fillId="3" borderId="7" xfId="0" applyFont="1" applyFill="1" applyBorder="1" applyAlignment="1" applyProtection="1">
      <alignment horizontal="left" vertical="center" wrapText="1"/>
      <protection locked="0"/>
    </xf>
    <xf numFmtId="0" fontId="9" fillId="3" borderId="1" xfId="0" applyFont="1" applyFill="1" applyBorder="1" applyAlignment="1" applyProtection="1">
      <alignment horizontal="left" vertical="center" wrapText="1"/>
      <protection locked="0"/>
    </xf>
    <xf numFmtId="0" fontId="9" fillId="3" borderId="38" xfId="0" applyFont="1" applyFill="1" applyBorder="1" applyAlignment="1" applyProtection="1">
      <alignment vertical="center" wrapText="1"/>
      <protection locked="0"/>
    </xf>
    <xf numFmtId="0" fontId="9" fillId="3" borderId="7" xfId="0" applyFont="1" applyFill="1" applyBorder="1" applyAlignment="1" applyProtection="1">
      <alignment vertical="center" wrapText="1"/>
      <protection locked="0"/>
    </xf>
    <xf numFmtId="0" fontId="9" fillId="3" borderId="1" xfId="0" applyFont="1" applyFill="1" applyBorder="1" applyAlignment="1" applyProtection="1">
      <alignment vertical="center" wrapText="1"/>
      <protection locked="0"/>
    </xf>
    <xf numFmtId="0" fontId="6" fillId="0" borderId="0" xfId="0" applyFont="1" applyAlignment="1">
      <alignment vertical="center" wrapText="1"/>
    </xf>
    <xf numFmtId="177" fontId="9" fillId="3" borderId="38" xfId="0" applyNumberFormat="1" applyFont="1" applyFill="1" applyBorder="1" applyAlignment="1" applyProtection="1">
      <alignment horizontal="center" vertical="center" wrapText="1"/>
      <protection locked="0"/>
    </xf>
    <xf numFmtId="177" fontId="9" fillId="3" borderId="7" xfId="0" applyNumberFormat="1" applyFont="1" applyFill="1" applyBorder="1" applyAlignment="1" applyProtection="1">
      <alignment horizontal="center" vertical="center" wrapText="1"/>
      <protection locked="0"/>
    </xf>
    <xf numFmtId="177" fontId="9" fillId="3" borderId="1" xfId="0" applyNumberFormat="1" applyFont="1" applyFill="1" applyBorder="1" applyAlignment="1" applyProtection="1">
      <alignment horizontal="center" vertical="center" wrapText="1"/>
      <protection locked="0"/>
    </xf>
    <xf numFmtId="177" fontId="9" fillId="3" borderId="38" xfId="0" applyNumberFormat="1" applyFont="1" applyFill="1" applyBorder="1" applyAlignment="1" applyProtection="1">
      <alignment horizontal="right" vertical="center" wrapText="1"/>
      <protection locked="0"/>
    </xf>
    <xf numFmtId="177" fontId="9" fillId="3" borderId="1" xfId="0" applyNumberFormat="1" applyFont="1" applyFill="1" applyBorder="1" applyAlignment="1" applyProtection="1">
      <alignment horizontal="right" vertical="center" wrapText="1"/>
      <protection locked="0"/>
    </xf>
    <xf numFmtId="0" fontId="9" fillId="0" borderId="0" xfId="0" applyFont="1" applyFill="1" applyBorder="1" applyAlignment="1">
      <alignment horizontal="right" vertical="center" shrinkToFit="1"/>
    </xf>
    <xf numFmtId="0" fontId="6" fillId="0" borderId="0" xfId="0" applyFont="1" applyBorder="1" applyAlignment="1">
      <alignment horizontal="left" vertical="center" wrapText="1"/>
    </xf>
    <xf numFmtId="0" fontId="10" fillId="2" borderId="28" xfId="0" applyFont="1" applyFill="1" applyBorder="1" applyAlignment="1">
      <alignment vertical="center" wrapText="1"/>
    </xf>
    <xf numFmtId="0" fontId="10" fillId="2" borderId="23" xfId="0" applyFont="1" applyFill="1" applyBorder="1" applyAlignment="1">
      <alignment vertical="center" wrapText="1"/>
    </xf>
    <xf numFmtId="0" fontId="15" fillId="3" borderId="38" xfId="1" applyFill="1" applyBorder="1" applyAlignment="1" applyProtection="1">
      <alignment vertical="center" wrapText="1"/>
      <protection locked="0"/>
    </xf>
    <xf numFmtId="0" fontId="9" fillId="3" borderId="38" xfId="0" applyFont="1" applyFill="1" applyBorder="1" applyAlignment="1" applyProtection="1">
      <alignment horizontal="right" vertical="center" wrapText="1"/>
      <protection locked="0"/>
    </xf>
    <xf numFmtId="0" fontId="9" fillId="3" borderId="1" xfId="0" applyFont="1" applyFill="1" applyBorder="1" applyAlignment="1" applyProtection="1">
      <alignment horizontal="right" vertical="center" wrapText="1"/>
      <protection locked="0"/>
    </xf>
    <xf numFmtId="0" fontId="9" fillId="3" borderId="38"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9" fillId="0" borderId="0" xfId="0" applyFont="1" applyFill="1" applyBorder="1" applyAlignment="1">
      <alignment horizontal="center" vertical="center" wrapText="1"/>
    </xf>
    <xf numFmtId="0" fontId="9" fillId="3" borderId="10" xfId="0" applyFont="1" applyFill="1" applyBorder="1" applyAlignment="1" applyProtection="1">
      <alignment vertical="top" wrapText="1"/>
      <protection locked="0"/>
    </xf>
    <xf numFmtId="0" fontId="9" fillId="3" borderId="4" xfId="0" applyFont="1" applyFill="1" applyBorder="1" applyAlignment="1" applyProtection="1">
      <alignment vertical="top" wrapText="1"/>
      <protection locked="0"/>
    </xf>
    <xf numFmtId="0" fontId="9" fillId="3" borderId="5" xfId="0" applyFont="1" applyFill="1" applyBorder="1" applyAlignment="1" applyProtection="1">
      <alignment vertical="top" wrapText="1"/>
      <protection locked="0"/>
    </xf>
    <xf numFmtId="0" fontId="9" fillId="3" borderId="9" xfId="0" applyFont="1" applyFill="1" applyBorder="1" applyAlignment="1" applyProtection="1">
      <alignment vertical="top" wrapText="1"/>
      <protection locked="0"/>
    </xf>
    <xf numFmtId="0" fontId="9" fillId="3" borderId="6" xfId="0" applyFont="1" applyFill="1" applyBorder="1" applyAlignment="1" applyProtection="1">
      <alignment vertical="top" wrapText="1"/>
      <protection locked="0"/>
    </xf>
    <xf numFmtId="0" fontId="9" fillId="3" borderId="2" xfId="0" applyFont="1" applyFill="1" applyBorder="1" applyAlignment="1" applyProtection="1">
      <alignment vertical="top" wrapText="1"/>
      <protection locked="0"/>
    </xf>
    <xf numFmtId="0" fontId="6" fillId="4" borderId="65" xfId="0" applyFont="1" applyFill="1" applyBorder="1" applyAlignment="1">
      <alignment vertical="center" wrapText="1"/>
    </xf>
    <xf numFmtId="0" fontId="6" fillId="4" borderId="66" xfId="0" applyFont="1" applyFill="1" applyBorder="1" applyAlignment="1">
      <alignment vertical="center" wrapText="1"/>
    </xf>
    <xf numFmtId="0" fontId="6" fillId="3" borderId="38" xfId="0" applyFont="1" applyFill="1" applyBorder="1" applyAlignment="1" applyProtection="1">
      <alignment vertical="center"/>
      <protection locked="0"/>
    </xf>
    <xf numFmtId="0" fontId="6" fillId="3" borderId="7" xfId="0" applyFont="1" applyFill="1" applyBorder="1" applyAlignment="1" applyProtection="1">
      <alignment vertical="center"/>
      <protection locked="0"/>
    </xf>
    <xf numFmtId="0" fontId="6" fillId="3" borderId="1" xfId="0" applyFont="1" applyFill="1" applyBorder="1" applyAlignment="1" applyProtection="1">
      <alignment vertical="center"/>
      <protection locked="0"/>
    </xf>
    <xf numFmtId="0" fontId="6" fillId="0" borderId="38"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15" fillId="3" borderId="38" xfId="1" applyFill="1" applyBorder="1" applyProtection="1">
      <alignment vertical="center"/>
      <protection locked="0"/>
    </xf>
    <xf numFmtId="0" fontId="0" fillId="3" borderId="7" xfId="0" applyFill="1" applyBorder="1" applyProtection="1">
      <alignment vertical="center"/>
      <protection locked="0"/>
    </xf>
    <xf numFmtId="0" fontId="0" fillId="3" borderId="1" xfId="0" applyFill="1" applyBorder="1" applyProtection="1">
      <alignment vertical="center"/>
      <protection locked="0"/>
    </xf>
    <xf numFmtId="0" fontId="6" fillId="0" borderId="51"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8" xfId="0" applyFont="1" applyBorder="1" applyAlignment="1">
      <alignment horizontal="center" vertical="center" wrapText="1"/>
    </xf>
    <xf numFmtId="0" fontId="9" fillId="4" borderId="63" xfId="0" applyFont="1" applyFill="1" applyBorder="1" applyAlignment="1">
      <alignment vertical="center" wrapText="1"/>
    </xf>
    <xf numFmtId="0" fontId="9" fillId="4" borderId="39" xfId="0" applyFont="1" applyFill="1" applyBorder="1" applyAlignment="1">
      <alignment vertical="center" wrapText="1"/>
    </xf>
    <xf numFmtId="0" fontId="9" fillId="3" borderId="7" xfId="0" applyFont="1" applyFill="1" applyBorder="1" applyAlignment="1" applyProtection="1">
      <alignment horizontal="center" vertical="center" wrapText="1"/>
      <protection locked="0"/>
    </xf>
    <xf numFmtId="0" fontId="20" fillId="0" borderId="3" xfId="0" applyFont="1" applyBorder="1" applyAlignment="1">
      <alignment vertical="top" wrapText="1" shrinkToFit="1"/>
    </xf>
    <xf numFmtId="0" fontId="20" fillId="0" borderId="3" xfId="0" applyFont="1" applyBorder="1" applyAlignment="1">
      <alignment vertical="top" shrinkToFit="1"/>
    </xf>
    <xf numFmtId="0" fontId="1" fillId="0" borderId="0" xfId="0" applyFont="1" applyAlignment="1">
      <alignment vertical="center" wrapText="1"/>
    </xf>
    <xf numFmtId="0" fontId="1" fillId="0" borderId="0" xfId="0" applyFont="1" applyAlignment="1">
      <alignment vertical="center"/>
    </xf>
    <xf numFmtId="0" fontId="1" fillId="0" borderId="38"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7" xfId="0" applyFont="1" applyBorder="1" applyAlignment="1">
      <alignment horizontal="left" vertical="center"/>
    </xf>
    <xf numFmtId="0" fontId="1" fillId="0" borderId="1" xfId="0" applyFont="1" applyBorder="1" applyAlignment="1">
      <alignment horizontal="left" vertical="center"/>
    </xf>
    <xf numFmtId="0" fontId="33" fillId="0" borderId="10" xfId="0" applyFont="1" applyBorder="1" applyAlignment="1">
      <alignment vertical="center"/>
    </xf>
    <xf numFmtId="0" fontId="33" fillId="0" borderId="4" xfId="0" applyFont="1" applyBorder="1" applyAlignment="1">
      <alignment vertical="center"/>
    </xf>
    <xf numFmtId="0" fontId="33" fillId="0" borderId="5" xfId="0" applyFont="1" applyBorder="1" applyAlignment="1">
      <alignment vertical="center"/>
    </xf>
    <xf numFmtId="0" fontId="31" fillId="0" borderId="0" xfId="0" applyFont="1" applyAlignment="1">
      <alignment vertical="center"/>
    </xf>
    <xf numFmtId="177" fontId="18" fillId="0" borderId="9" xfId="0" applyNumberFormat="1" applyFont="1" applyBorder="1" applyAlignment="1">
      <alignment horizontal="center" vertical="center"/>
    </xf>
    <xf numFmtId="177" fontId="18" fillId="0" borderId="46" xfId="0" applyNumberFormat="1" applyFont="1" applyBorder="1" applyAlignment="1">
      <alignment horizontal="center" vertical="center"/>
    </xf>
    <xf numFmtId="177" fontId="18" fillId="0" borderId="47" xfId="0" applyNumberFormat="1" applyFont="1" applyBorder="1" applyAlignment="1">
      <alignment horizontal="center" vertical="center"/>
    </xf>
    <xf numFmtId="0" fontId="1" fillId="0" borderId="8" xfId="0" applyFont="1" applyBorder="1" applyAlignment="1">
      <alignment horizontal="center" vertical="center" wrapText="1"/>
    </xf>
    <xf numFmtId="0" fontId="6" fillId="0" borderId="10" xfId="0" applyFont="1" applyBorder="1" applyAlignment="1">
      <alignment vertical="top" wrapText="1"/>
    </xf>
    <xf numFmtId="0" fontId="6" fillId="0" borderId="5" xfId="0" applyFont="1" applyBorder="1" applyAlignment="1">
      <alignment vertical="top" wrapText="1"/>
    </xf>
    <xf numFmtId="0" fontId="6" fillId="0" borderId="8" xfId="0" applyFont="1" applyBorder="1" applyAlignment="1">
      <alignment vertical="top" wrapText="1"/>
    </xf>
    <xf numFmtId="0" fontId="6" fillId="0" borderId="3" xfId="0" applyFont="1" applyBorder="1" applyAlignment="1">
      <alignment vertical="top" wrapText="1"/>
    </xf>
    <xf numFmtId="0" fontId="32" fillId="0" borderId="0" xfId="0" applyFont="1" applyBorder="1" applyAlignment="1">
      <alignment vertical="top" wrapText="1"/>
    </xf>
    <xf numFmtId="0" fontId="32" fillId="0" borderId="3" xfId="0" applyFont="1" applyBorder="1" applyAlignment="1">
      <alignment vertical="top" wrapText="1"/>
    </xf>
    <xf numFmtId="0" fontId="6" fillId="0" borderId="0" xfId="0" applyFont="1" applyBorder="1" applyAlignment="1">
      <alignment vertical="top" wrapText="1"/>
    </xf>
    <xf numFmtId="0" fontId="6" fillId="0" borderId="6" xfId="0" applyFont="1" applyBorder="1" applyAlignment="1">
      <alignment vertical="top" wrapText="1"/>
    </xf>
    <xf numFmtId="0" fontId="6" fillId="0" borderId="2" xfId="0" applyFont="1" applyBorder="1" applyAlignment="1">
      <alignment vertical="top" wrapText="1"/>
    </xf>
    <xf numFmtId="0" fontId="1" fillId="0" borderId="7" xfId="0" applyFont="1" applyBorder="1" applyAlignment="1">
      <alignment vertical="center"/>
    </xf>
    <xf numFmtId="0" fontId="1" fillId="0" borderId="1" xfId="0" applyFont="1" applyBorder="1" applyAlignment="1">
      <alignment vertical="center"/>
    </xf>
    <xf numFmtId="0" fontId="17" fillId="0" borderId="0" xfId="0" applyFont="1" applyAlignment="1">
      <alignment horizontal="center" vertical="center"/>
    </xf>
    <xf numFmtId="176" fontId="11" fillId="0" borderId="0" xfId="0" applyNumberFormat="1" applyFont="1" applyAlignment="1">
      <alignment horizontal="center" vertical="center"/>
    </xf>
    <xf numFmtId="0" fontId="11" fillId="0" borderId="0" xfId="0" applyFont="1" applyAlignment="1">
      <alignment horizontal="center" vertical="center"/>
    </xf>
    <xf numFmtId="0" fontId="6" fillId="7" borderId="54" xfId="0" applyFont="1" applyFill="1" applyBorder="1" applyAlignment="1">
      <alignment horizontal="center" vertical="center"/>
    </xf>
    <xf numFmtId="0" fontId="6" fillId="7" borderId="38"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1" xfId="0" applyFont="1" applyFill="1" applyBorder="1" applyAlignment="1">
      <alignment horizontal="center" vertical="center"/>
    </xf>
    <xf numFmtId="0" fontId="18" fillId="0" borderId="28" xfId="0" applyFont="1" applyBorder="1" applyAlignment="1">
      <alignment horizontal="center" vertical="center"/>
    </xf>
    <xf numFmtId="0" fontId="3" fillId="0" borderId="23" xfId="0" applyFont="1" applyBorder="1" applyAlignment="1">
      <alignment horizontal="center" vertical="center"/>
    </xf>
    <xf numFmtId="0" fontId="3" fillId="0" borderId="33" xfId="0" applyFont="1" applyBorder="1" applyAlignment="1">
      <alignment horizontal="center" vertical="center"/>
    </xf>
    <xf numFmtId="0" fontId="18" fillId="0" borderId="8" xfId="0" applyFont="1" applyBorder="1" applyAlignment="1">
      <alignment horizontal="center" vertical="center"/>
    </xf>
    <xf numFmtId="0" fontId="18" fillId="0" borderId="15" xfId="0" applyFont="1" applyBorder="1" applyAlignment="1">
      <alignment horizontal="center" vertical="center"/>
    </xf>
    <xf numFmtId="0" fontId="18" fillId="0" borderId="37" xfId="0" applyFont="1" applyBorder="1" applyAlignment="1">
      <alignment horizontal="center" vertical="center"/>
    </xf>
    <xf numFmtId="0" fontId="1" fillId="0" borderId="0" xfId="0" applyFont="1" applyAlignment="1">
      <alignment vertical="top" wrapText="1"/>
    </xf>
    <xf numFmtId="0" fontId="18" fillId="0" borderId="0" xfId="0" applyFont="1" applyAlignment="1">
      <alignment vertical="center"/>
    </xf>
    <xf numFmtId="0" fontId="1" fillId="0" borderId="0" xfId="0" applyFont="1" applyBorder="1" applyAlignment="1">
      <alignment vertical="top" wrapText="1"/>
    </xf>
    <xf numFmtId="0" fontId="31" fillId="0" borderId="0" xfId="0" applyFont="1" applyAlignment="1">
      <alignment vertical="center" wrapText="1"/>
    </xf>
    <xf numFmtId="0" fontId="18" fillId="0" borderId="31" xfId="0" applyFont="1" applyBorder="1" applyAlignment="1">
      <alignment horizontal="center" vertical="center"/>
    </xf>
    <xf numFmtId="0" fontId="18" fillId="0" borderId="17" xfId="0" applyFont="1" applyBorder="1" applyAlignment="1">
      <alignment horizontal="center" vertical="center"/>
    </xf>
    <xf numFmtId="0" fontId="18" fillId="0" borderId="36" xfId="0" applyFont="1" applyBorder="1" applyAlignment="1">
      <alignment horizontal="center" vertical="center"/>
    </xf>
    <xf numFmtId="0" fontId="18" fillId="0" borderId="44"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 fillId="7" borderId="4" xfId="0" applyFont="1" applyFill="1" applyBorder="1" applyAlignment="1">
      <alignment horizontal="center" vertical="center"/>
    </xf>
    <xf numFmtId="0" fontId="1" fillId="7" borderId="5" xfId="0" applyFont="1" applyFill="1" applyBorder="1" applyAlignment="1">
      <alignment horizontal="center" vertical="center"/>
    </xf>
    <xf numFmtId="0" fontId="6" fillId="0" borderId="12" xfId="0" applyFont="1" applyBorder="1" applyAlignment="1">
      <alignment vertical="center"/>
    </xf>
    <xf numFmtId="0" fontId="6" fillId="0" borderId="0" xfId="0" applyFont="1" applyBorder="1" applyAlignment="1">
      <alignment vertical="center"/>
    </xf>
    <xf numFmtId="0" fontId="6" fillId="0" borderId="3" xfId="0" applyFont="1" applyBorder="1" applyAlignment="1">
      <alignment vertical="center"/>
    </xf>
    <xf numFmtId="0" fontId="6" fillId="0" borderId="21" xfId="0" applyFont="1" applyBorder="1" applyAlignment="1">
      <alignment vertical="center"/>
    </xf>
    <xf numFmtId="0" fontId="6" fillId="0" borderId="13" xfId="0" applyFont="1" applyBorder="1" applyAlignment="1">
      <alignment vertical="center"/>
    </xf>
    <xf numFmtId="0" fontId="6" fillId="0" borderId="29" xfId="0" applyFont="1" applyBorder="1" applyAlignment="1">
      <alignment vertical="center"/>
    </xf>
    <xf numFmtId="0" fontId="1" fillId="7" borderId="28" xfId="0" applyFont="1" applyFill="1" applyBorder="1" applyAlignment="1">
      <alignment horizontal="center" vertical="center" wrapText="1"/>
    </xf>
    <xf numFmtId="0" fontId="1" fillId="7" borderId="23" xfId="0" applyFont="1" applyFill="1" applyBorder="1" applyAlignment="1">
      <alignment horizontal="center" vertical="center" wrapText="1"/>
    </xf>
    <xf numFmtId="0" fontId="1" fillId="7" borderId="24" xfId="0" applyFont="1" applyFill="1" applyBorder="1" applyAlignment="1">
      <alignment horizontal="center" vertical="center" wrapText="1"/>
    </xf>
    <xf numFmtId="0" fontId="1" fillId="0" borderId="44"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6" xfId="0" applyFont="1" applyBorder="1" applyAlignment="1">
      <alignment vertical="center"/>
    </xf>
    <xf numFmtId="0" fontId="1" fillId="0" borderId="22"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31"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46" xfId="0" applyFont="1" applyBorder="1" applyAlignment="1">
      <alignment horizontal="center" vertical="center" shrinkToFit="1"/>
    </xf>
    <xf numFmtId="0" fontId="1" fillId="7" borderId="51" xfId="0" applyFont="1" applyFill="1" applyBorder="1" applyAlignment="1">
      <alignment horizontal="center" vertical="center" wrapText="1"/>
    </xf>
    <xf numFmtId="0" fontId="1" fillId="7" borderId="33" xfId="0" applyFont="1" applyFill="1" applyBorder="1" applyAlignment="1">
      <alignment horizontal="center" vertical="center" wrapText="1"/>
    </xf>
    <xf numFmtId="0" fontId="1" fillId="0" borderId="18" xfId="0" applyFont="1" applyBorder="1" applyAlignment="1">
      <alignment vertical="center" shrinkToFit="1"/>
    </xf>
    <xf numFmtId="0" fontId="1" fillId="0" borderId="19" xfId="0" applyFont="1" applyBorder="1" applyAlignment="1">
      <alignment vertical="center" shrinkToFit="1"/>
    </xf>
    <xf numFmtId="0" fontId="1" fillId="0" borderId="45" xfId="0" applyFont="1" applyBorder="1" applyAlignment="1">
      <alignment vertical="center" shrinkToFit="1"/>
    </xf>
    <xf numFmtId="0" fontId="6" fillId="0" borderId="22" xfId="0" applyFont="1" applyBorder="1" applyAlignment="1">
      <alignment vertical="top" wrapText="1"/>
    </xf>
    <xf numFmtId="0" fontId="6" fillId="0" borderId="25" xfId="0" applyFont="1" applyBorder="1" applyAlignment="1">
      <alignment vertical="top" wrapText="1"/>
    </xf>
    <xf numFmtId="0" fontId="6" fillId="0" borderId="26" xfId="0" applyFont="1" applyBorder="1" applyAlignment="1">
      <alignment vertical="top" wrapText="1"/>
    </xf>
    <xf numFmtId="0" fontId="6" fillId="0" borderId="9" xfId="0" applyFont="1" applyBorder="1" applyAlignment="1">
      <alignment vertical="top" wrapText="1"/>
    </xf>
    <xf numFmtId="0" fontId="6" fillId="0" borderId="32" xfId="0" applyFont="1" applyBorder="1" applyAlignment="1">
      <alignment vertical="top" wrapText="1"/>
    </xf>
    <xf numFmtId="0" fontId="30" fillId="0" borderId="21" xfId="0" applyFont="1" applyBorder="1" applyAlignment="1">
      <alignment vertical="center"/>
    </xf>
    <xf numFmtId="0" fontId="7" fillId="0" borderId="13" xfId="0" applyFont="1" applyBorder="1" applyAlignment="1">
      <alignment vertical="center"/>
    </xf>
    <xf numFmtId="0" fontId="7" fillId="0" borderId="29" xfId="0" applyFont="1" applyBorder="1" applyAlignment="1">
      <alignment vertical="center"/>
    </xf>
    <xf numFmtId="0" fontId="6" fillId="0" borderId="30" xfId="0" applyFont="1" applyBorder="1" applyAlignment="1">
      <alignment vertical="top" wrapText="1"/>
    </xf>
    <xf numFmtId="0" fontId="6" fillId="0" borderId="43" xfId="0" applyFont="1" applyBorder="1" applyAlignment="1">
      <alignment vertical="top" wrapText="1"/>
    </xf>
    <xf numFmtId="0" fontId="6" fillId="0" borderId="6" xfId="0" applyFont="1" applyBorder="1" applyAlignment="1">
      <alignment vertical="center" wrapText="1"/>
    </xf>
    <xf numFmtId="0" fontId="6" fillId="0" borderId="2" xfId="0" applyFont="1" applyBorder="1" applyAlignment="1">
      <alignment vertical="center" wrapText="1"/>
    </xf>
    <xf numFmtId="0" fontId="1" fillId="0" borderId="21" xfId="0" applyFont="1" applyBorder="1" applyAlignment="1">
      <alignment vertical="top" wrapText="1"/>
    </xf>
    <xf numFmtId="0" fontId="1" fillId="0" borderId="13" xfId="0" applyFont="1" applyBorder="1" applyAlignment="1">
      <alignment vertical="top" wrapText="1"/>
    </xf>
    <xf numFmtId="0" fontId="1" fillId="0" borderId="29" xfId="0" applyFont="1" applyBorder="1" applyAlignment="1">
      <alignment vertical="top" wrapText="1"/>
    </xf>
    <xf numFmtId="0" fontId="1" fillId="0" borderId="12" xfId="0" applyFont="1" applyBorder="1" applyAlignment="1">
      <alignment vertical="top" wrapText="1"/>
    </xf>
    <xf numFmtId="0" fontId="1" fillId="0" borderId="3" xfId="0" applyFont="1" applyBorder="1" applyAlignment="1">
      <alignment vertical="top" wrapText="1"/>
    </xf>
    <xf numFmtId="0" fontId="1" fillId="0" borderId="42" xfId="0" applyFont="1" applyBorder="1" applyAlignment="1">
      <alignmen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1" fillId="7" borderId="28" xfId="0" applyFont="1" applyFill="1" applyBorder="1" applyAlignment="1">
      <alignment horizontal="center" vertical="center"/>
    </xf>
    <xf numFmtId="0" fontId="1" fillId="7" borderId="23" xfId="0" applyFont="1" applyFill="1" applyBorder="1" applyAlignment="1">
      <alignment horizontal="center" vertical="center"/>
    </xf>
    <xf numFmtId="0" fontId="1" fillId="7" borderId="33" xfId="0" applyFont="1" applyFill="1" applyBorder="1" applyAlignment="1">
      <alignment horizontal="center" vertical="center"/>
    </xf>
    <xf numFmtId="0" fontId="1" fillId="0" borderId="0" xfId="0" applyFont="1" applyAlignment="1">
      <alignment horizontal="center" vertical="center"/>
    </xf>
    <xf numFmtId="0" fontId="1" fillId="0" borderId="41" xfId="0" applyFont="1" applyBorder="1" applyAlignment="1">
      <alignment vertical="top" wrapText="1"/>
    </xf>
    <xf numFmtId="0" fontId="1" fillId="0" borderId="16" xfId="0" applyFont="1" applyBorder="1" applyAlignment="1">
      <alignment vertical="top" wrapText="1"/>
    </xf>
    <xf numFmtId="0" fontId="1" fillId="0" borderId="30" xfId="0" applyFont="1" applyBorder="1" applyAlignment="1">
      <alignment vertical="top" wrapText="1"/>
    </xf>
    <xf numFmtId="0" fontId="1" fillId="0" borderId="0" xfId="0" applyFont="1" applyAlignment="1">
      <alignment horizontal="left" vertical="top" indent="2"/>
    </xf>
    <xf numFmtId="0" fontId="1" fillId="0" borderId="22" xfId="0" applyFont="1" applyBorder="1" applyAlignment="1">
      <alignment horizontal="left" vertical="top" wrapText="1"/>
    </xf>
    <xf numFmtId="0" fontId="1" fillId="0" borderId="13" xfId="0" applyFont="1" applyBorder="1" applyAlignment="1">
      <alignment horizontal="left" vertical="top" wrapText="1"/>
    </xf>
    <xf numFmtId="0" fontId="1" fillId="0" borderId="29"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Border="1" applyAlignment="1">
      <alignment horizontal="left" vertical="top" wrapText="1"/>
    </xf>
    <xf numFmtId="0" fontId="1" fillId="0" borderId="3"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22" xfId="0" applyFont="1" applyBorder="1" applyAlignment="1">
      <alignment vertical="top" wrapText="1"/>
    </xf>
    <xf numFmtId="0" fontId="1" fillId="0" borderId="25" xfId="0" applyFont="1" applyBorder="1" applyAlignment="1">
      <alignment vertical="top" wrapText="1"/>
    </xf>
    <xf numFmtId="0" fontId="1" fillId="0" borderId="8" xfId="0" applyFont="1" applyBorder="1" applyAlignment="1">
      <alignment vertical="top" wrapText="1"/>
    </xf>
    <xf numFmtId="0" fontId="1" fillId="0" borderId="26" xfId="0" applyFont="1" applyBorder="1" applyAlignment="1">
      <alignment vertical="top" wrapText="1"/>
    </xf>
    <xf numFmtId="0" fontId="1" fillId="0" borderId="9" xfId="0" applyFont="1" applyBorder="1" applyAlignment="1">
      <alignment vertical="top" wrapText="1"/>
    </xf>
    <xf numFmtId="0" fontId="1" fillId="0" borderId="32" xfId="0" applyFont="1" applyBorder="1" applyAlignment="1">
      <alignment vertical="top" wrapText="1"/>
    </xf>
    <xf numFmtId="0" fontId="1" fillId="0" borderId="31" xfId="0" applyFont="1" applyBorder="1" applyAlignment="1">
      <alignment vertical="top" wrapText="1"/>
    </xf>
    <xf numFmtId="0" fontId="1" fillId="0" borderId="27" xfId="0" applyFont="1" applyBorder="1" applyAlignment="1">
      <alignment vertical="top" wrapText="1"/>
    </xf>
    <xf numFmtId="0" fontId="18" fillId="0" borderId="60" xfId="0" applyFont="1" applyBorder="1" applyAlignment="1">
      <alignment horizontal="center" vertical="center"/>
    </xf>
    <xf numFmtId="0" fontId="3" fillId="0" borderId="62" xfId="0" applyFont="1" applyBorder="1" applyAlignment="1">
      <alignment horizontal="center" vertical="center"/>
    </xf>
    <xf numFmtId="0" fontId="18" fillId="0" borderId="22" xfId="0" applyFont="1" applyBorder="1" applyAlignment="1">
      <alignment horizontal="center" vertical="center"/>
    </xf>
    <xf numFmtId="0" fontId="18" fillId="0" borderId="14" xfId="0" applyFont="1" applyBorder="1" applyAlignment="1">
      <alignment horizontal="center" vertical="center"/>
    </xf>
    <xf numFmtId="0" fontId="18" fillId="0" borderId="35" xfId="0" applyFont="1" applyBorder="1" applyAlignment="1">
      <alignment horizontal="center" vertical="center"/>
    </xf>
    <xf numFmtId="0" fontId="18" fillId="0" borderId="0" xfId="0" applyFont="1" applyBorder="1" applyAlignment="1">
      <alignment horizontal="center" vertical="center"/>
    </xf>
    <xf numFmtId="0" fontId="18" fillId="0" borderId="3" xfId="0" applyFont="1" applyBorder="1" applyAlignment="1">
      <alignment horizontal="center" vertical="center"/>
    </xf>
    <xf numFmtId="0" fontId="18" fillId="0" borderId="18" xfId="0" applyFont="1" applyBorder="1" applyAlignment="1">
      <alignment horizontal="center" vertical="center"/>
    </xf>
    <xf numFmtId="0" fontId="18" fillId="0" borderId="45" xfId="0" applyFont="1" applyBorder="1" applyAlignment="1">
      <alignment horizontal="center" vertical="center"/>
    </xf>
    <xf numFmtId="0" fontId="18" fillId="0" borderId="58" xfId="0" applyFont="1" applyBorder="1" applyAlignment="1">
      <alignment horizontal="center" vertical="center"/>
    </xf>
    <xf numFmtId="0" fontId="3" fillId="0" borderId="59" xfId="0" applyFont="1" applyBorder="1" applyAlignment="1">
      <alignment horizontal="center" vertical="center"/>
    </xf>
    <xf numFmtId="0" fontId="18" fillId="0" borderId="61" xfId="0" applyFont="1" applyBorder="1" applyAlignment="1">
      <alignment horizontal="center" vertical="center"/>
    </xf>
    <xf numFmtId="0" fontId="6" fillId="0" borderId="8" xfId="0" applyFont="1" applyBorder="1" applyAlignment="1">
      <alignment horizontal="left" vertical="top" wrapText="1"/>
    </xf>
    <xf numFmtId="0" fontId="6" fillId="0" borderId="0" xfId="0" applyFont="1" applyBorder="1" applyAlignment="1">
      <alignment horizontal="left" vertical="top" wrapText="1"/>
    </xf>
    <xf numFmtId="0" fontId="6" fillId="0" borderId="3" xfId="0" applyFont="1" applyBorder="1" applyAlignment="1">
      <alignment horizontal="left" vertical="top" wrapText="1"/>
    </xf>
    <xf numFmtId="0" fontId="32" fillId="0" borderId="0" xfId="0" applyFont="1" applyBorder="1" applyAlignment="1">
      <alignment vertical="top"/>
    </xf>
    <xf numFmtId="0" fontId="32" fillId="0" borderId="3" xfId="0" applyFont="1" applyBorder="1" applyAlignment="1">
      <alignment vertical="top"/>
    </xf>
    <xf numFmtId="0" fontId="32" fillId="0" borderId="6" xfId="0" applyFont="1" applyBorder="1" applyAlignment="1">
      <alignment vertical="top"/>
    </xf>
    <xf numFmtId="0" fontId="32" fillId="0" borderId="2" xfId="0" applyFont="1" applyBorder="1" applyAlignment="1">
      <alignment vertical="top"/>
    </xf>
    <xf numFmtId="0" fontId="28" fillId="0" borderId="0" xfId="0" applyFont="1" applyAlignment="1">
      <alignment vertical="center"/>
    </xf>
    <xf numFmtId="0" fontId="33" fillId="0" borderId="48" xfId="0" applyFont="1" applyBorder="1" applyAlignment="1">
      <alignment vertical="center"/>
    </xf>
    <xf numFmtId="0" fontId="33" fillId="0" borderId="49" xfId="0" applyFont="1" applyBorder="1" applyAlignment="1">
      <alignment vertical="center"/>
    </xf>
    <xf numFmtId="0" fontId="33" fillId="0" borderId="50" xfId="0" applyFont="1" applyBorder="1" applyAlignment="1">
      <alignment vertical="center"/>
    </xf>
    <xf numFmtId="0" fontId="4" fillId="0" borderId="0" xfId="0" applyFont="1" applyAlignment="1">
      <alignment vertical="center"/>
    </xf>
    <xf numFmtId="0" fontId="1" fillId="0" borderId="52" xfId="0" applyFont="1" applyBorder="1" applyAlignment="1">
      <alignment vertical="center" shrinkToFit="1"/>
    </xf>
    <xf numFmtId="0" fontId="1" fillId="0" borderId="55" xfId="0" applyFont="1" applyBorder="1" applyAlignment="1">
      <alignment vertical="center" shrinkToFit="1"/>
    </xf>
    <xf numFmtId="0" fontId="1" fillId="0" borderId="56" xfId="0" applyFont="1" applyBorder="1" applyAlignment="1">
      <alignment vertical="center" shrinkToFit="1"/>
    </xf>
    <xf numFmtId="0" fontId="1" fillId="0" borderId="35" xfId="0" applyFont="1" applyBorder="1" applyAlignment="1">
      <alignment vertical="center" shrinkToFit="1"/>
    </xf>
    <xf numFmtId="0" fontId="1" fillId="0" borderId="13" xfId="0" applyFont="1" applyBorder="1" applyAlignment="1">
      <alignment vertical="center" shrinkToFit="1"/>
    </xf>
    <xf numFmtId="0" fontId="1" fillId="0" borderId="29" xfId="0" applyFont="1" applyBorder="1" applyAlignment="1">
      <alignment vertical="center" shrinkToFit="1"/>
    </xf>
    <xf numFmtId="0" fontId="1" fillId="0" borderId="36" xfId="0" applyFont="1" applyBorder="1" applyAlignment="1">
      <alignment vertical="center" shrinkToFit="1"/>
    </xf>
    <xf numFmtId="0" fontId="1" fillId="0" borderId="16" xfId="0" applyFont="1" applyBorder="1" applyAlignment="1">
      <alignment vertical="center" shrinkToFit="1"/>
    </xf>
    <xf numFmtId="0" fontId="1" fillId="0" borderId="30" xfId="0" applyFont="1" applyBorder="1" applyAlignment="1">
      <alignment vertical="center" shrinkToFit="1"/>
    </xf>
    <xf numFmtId="0" fontId="1" fillId="0" borderId="18" xfId="0" applyFont="1" applyBorder="1" applyAlignment="1">
      <alignment horizontal="center" vertical="center" shrinkToFit="1"/>
    </xf>
    <xf numFmtId="0" fontId="1" fillId="0" borderId="52" xfId="0" applyFont="1" applyBorder="1" applyAlignment="1">
      <alignment horizontal="center" vertical="center" shrinkToFit="1"/>
    </xf>
    <xf numFmtId="0" fontId="1" fillId="0" borderId="53" xfId="0" applyFont="1" applyBorder="1" applyAlignment="1">
      <alignment horizontal="center" vertical="center" shrinkToFit="1"/>
    </xf>
    <xf numFmtId="0" fontId="1" fillId="0" borderId="44" xfId="0" applyFont="1" applyBorder="1" applyAlignment="1">
      <alignment horizontal="left" vertical="center" wrapText="1" indent="1"/>
    </xf>
    <xf numFmtId="0" fontId="1" fillId="0" borderId="19" xfId="0" applyFont="1" applyBorder="1" applyAlignment="1">
      <alignment horizontal="left" vertical="center" wrapText="1" indent="1"/>
    </xf>
    <xf numFmtId="0" fontId="1" fillId="0" borderId="20" xfId="0" applyFont="1" applyBorder="1" applyAlignment="1">
      <alignment horizontal="left" vertical="center" wrapText="1" indent="1"/>
    </xf>
    <xf numFmtId="0" fontId="1" fillId="0" borderId="18" xfId="0" applyFont="1" applyBorder="1" applyAlignment="1">
      <alignment horizontal="left" vertical="center" shrinkToFit="1"/>
    </xf>
    <xf numFmtId="0" fontId="1" fillId="0" borderId="19" xfId="0" applyFont="1" applyBorder="1" applyAlignment="1">
      <alignment horizontal="left" vertical="center" shrinkToFit="1"/>
    </xf>
    <xf numFmtId="0" fontId="1" fillId="0" borderId="45" xfId="0" applyFont="1" applyBorder="1" applyAlignment="1">
      <alignment horizontal="left" vertical="center" shrinkToFit="1"/>
    </xf>
    <xf numFmtId="0" fontId="31" fillId="0" borderId="0" xfId="0" applyFont="1" applyAlignment="1">
      <alignment vertical="top" wrapText="1"/>
    </xf>
    <xf numFmtId="0" fontId="1" fillId="0" borderId="55" xfId="0" applyFont="1" applyBorder="1" applyAlignment="1">
      <alignment horizontal="center" vertical="center" shrinkToFit="1"/>
    </xf>
    <xf numFmtId="0" fontId="1" fillId="0" borderId="52" xfId="0" applyFont="1" applyBorder="1" applyAlignment="1">
      <alignment horizontal="left" vertical="center" shrinkToFit="1"/>
    </xf>
    <xf numFmtId="0" fontId="1" fillId="0" borderId="55" xfId="0" applyFont="1" applyBorder="1" applyAlignment="1">
      <alignment horizontal="left" vertical="center" shrinkToFit="1"/>
    </xf>
    <xf numFmtId="0" fontId="1" fillId="0" borderId="56" xfId="0" applyFont="1" applyBorder="1" applyAlignment="1">
      <alignment horizontal="left" vertical="center" shrinkToFit="1"/>
    </xf>
    <xf numFmtId="0" fontId="1" fillId="0" borderId="57" xfId="0" applyFont="1" applyBorder="1" applyAlignment="1">
      <alignment horizontal="left" vertical="center" wrapText="1" indent="1"/>
    </xf>
    <xf numFmtId="0" fontId="1" fillId="0" borderId="55" xfId="0" applyFont="1" applyBorder="1" applyAlignment="1">
      <alignment horizontal="left" vertical="center" wrapText="1" indent="1"/>
    </xf>
    <xf numFmtId="0" fontId="1" fillId="0" borderId="53" xfId="0" applyFont="1" applyBorder="1" applyAlignment="1">
      <alignment horizontal="left" vertical="center" wrapText="1" indent="1"/>
    </xf>
    <xf numFmtId="0" fontId="18" fillId="0" borderId="0" xfId="0" applyFont="1" applyBorder="1" applyAlignment="1">
      <alignment vertical="center" wrapText="1"/>
    </xf>
    <xf numFmtId="0" fontId="18" fillId="0" borderId="0" xfId="0" applyFont="1" applyBorder="1" applyAlignment="1">
      <alignment vertical="center" shrinkToFit="1"/>
    </xf>
    <xf numFmtId="0" fontId="16" fillId="0" borderId="0" xfId="0" applyFont="1" applyAlignment="1">
      <alignment vertical="center"/>
    </xf>
    <xf numFmtId="0" fontId="24" fillId="0" borderId="21" xfId="0" applyFont="1" applyBorder="1" applyAlignment="1">
      <alignment vertical="top" wrapText="1"/>
    </xf>
    <xf numFmtId="0" fontId="24" fillId="0" borderId="13" xfId="0" applyFont="1" applyBorder="1" applyAlignment="1">
      <alignment vertical="top" wrapText="1"/>
    </xf>
    <xf numFmtId="0" fontId="24" fillId="0" borderId="29" xfId="0" applyFont="1" applyBorder="1" applyAlignment="1">
      <alignment vertical="top" wrapText="1"/>
    </xf>
    <xf numFmtId="0" fontId="24" fillId="0" borderId="12" xfId="0" applyFont="1" applyBorder="1" applyAlignment="1">
      <alignment vertical="top" wrapText="1"/>
    </xf>
    <xf numFmtId="0" fontId="24" fillId="0" borderId="0" xfId="0" applyFont="1" applyBorder="1" applyAlignment="1">
      <alignment vertical="top" wrapText="1"/>
    </xf>
    <xf numFmtId="0" fontId="24" fillId="0" borderId="3" xfId="0" applyFont="1" applyBorder="1" applyAlignment="1">
      <alignment vertical="top" wrapText="1"/>
    </xf>
    <xf numFmtId="0" fontId="24" fillId="0" borderId="41" xfId="0" applyFont="1" applyBorder="1" applyAlignment="1">
      <alignment vertical="top" wrapText="1"/>
    </xf>
    <xf numFmtId="0" fontId="24" fillId="0" borderId="16" xfId="0" applyFont="1" applyBorder="1" applyAlignment="1">
      <alignment vertical="top" wrapText="1"/>
    </xf>
    <xf numFmtId="0" fontId="24" fillId="0" borderId="30" xfId="0" applyFont="1" applyBorder="1" applyAlignment="1">
      <alignment vertical="top" wrapText="1"/>
    </xf>
    <xf numFmtId="0" fontId="19" fillId="5" borderId="10" xfId="0" applyFont="1" applyFill="1" applyBorder="1" applyAlignment="1">
      <alignment horizontal="center" vertical="center"/>
    </xf>
    <xf numFmtId="0" fontId="19" fillId="5" borderId="4" xfId="0" applyFont="1" applyFill="1" applyBorder="1" applyAlignment="1">
      <alignment horizontal="center" vertical="center"/>
    </xf>
    <xf numFmtId="0" fontId="1" fillId="0" borderId="0" xfId="0" applyFont="1" applyBorder="1" applyAlignment="1">
      <alignment horizontal="center" vertical="center" wrapText="1"/>
    </xf>
    <xf numFmtId="0" fontId="1" fillId="0" borderId="6" xfId="0" applyFont="1" applyBorder="1" applyAlignment="1">
      <alignment vertical="center" wrapText="1"/>
    </xf>
  </cellXfs>
  <cellStyles count="2">
    <cellStyle name="ハイパーリンク" xfId="1" builtinId="8"/>
    <cellStyle name="標準" xfId="0" builtinId="0"/>
  </cellStyles>
  <dxfs count="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123825</xdr:colOff>
      <xdr:row>26</xdr:row>
      <xdr:rowOff>47625</xdr:rowOff>
    </xdr:from>
    <xdr:to>
      <xdr:col>10</xdr:col>
      <xdr:colOff>600075</xdr:colOff>
      <xdr:row>30</xdr:row>
      <xdr:rowOff>85725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144</xdr:row>
      <xdr:rowOff>85725</xdr:rowOff>
    </xdr:from>
    <xdr:to>
      <xdr:col>10</xdr:col>
      <xdr:colOff>552450</xdr:colOff>
      <xdr:row>148</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23</xdr:row>
      <xdr:rowOff>142875</xdr:rowOff>
    </xdr:to>
    <xdr:sp macro="" textlink="">
      <xdr:nvSpPr>
        <xdr:cNvPr id="9" name="左矢印 8">
          <a:extLst>
            <a:ext uri="{FF2B5EF4-FFF2-40B4-BE49-F238E27FC236}">
              <a16:creationId xmlns:a16="http://schemas.microsoft.com/office/drawing/2014/main" id="{00000000-0008-0000-0000-000009000000}"/>
            </a:ext>
          </a:extLst>
        </xdr:cNvPr>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248</xdr:row>
      <xdr:rowOff>76200</xdr:rowOff>
    </xdr:from>
    <xdr:to>
      <xdr:col>10</xdr:col>
      <xdr:colOff>571500</xdr:colOff>
      <xdr:row>254</xdr:row>
      <xdr:rowOff>114300</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159</xdr:row>
      <xdr:rowOff>95250</xdr:rowOff>
    </xdr:from>
    <xdr:to>
      <xdr:col>10</xdr:col>
      <xdr:colOff>561975</xdr:colOff>
      <xdr:row>163</xdr:row>
      <xdr:rowOff>133350</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150</xdr:row>
      <xdr:rowOff>114300</xdr:rowOff>
    </xdr:from>
    <xdr:to>
      <xdr:col>10</xdr:col>
      <xdr:colOff>542925</xdr:colOff>
      <xdr:row>156</xdr:row>
      <xdr:rowOff>152400</xdr:rowOff>
    </xdr:to>
    <xdr:sp macro="" textlink="">
      <xdr:nvSpPr>
        <xdr:cNvPr id="15" name="左矢印 14">
          <a:extLst>
            <a:ext uri="{FF2B5EF4-FFF2-40B4-BE49-F238E27FC236}">
              <a16:creationId xmlns:a16="http://schemas.microsoft.com/office/drawing/2014/main" id="{00000000-0008-0000-0000-00000F000000}"/>
            </a:ext>
          </a:extLst>
        </xdr:cNvPr>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161925</xdr:colOff>
      <xdr:row>43</xdr:row>
      <xdr:rowOff>114300</xdr:rowOff>
    </xdr:from>
    <xdr:to>
      <xdr:col>10</xdr:col>
      <xdr:colOff>638175</xdr:colOff>
      <xdr:row>47</xdr:row>
      <xdr:rowOff>152400</xdr:rowOff>
    </xdr:to>
    <xdr:sp macro="" textlink="">
      <xdr:nvSpPr>
        <xdr:cNvPr id="17" name="左矢印 16">
          <a:extLst>
            <a:ext uri="{FF2B5EF4-FFF2-40B4-BE49-F238E27FC236}">
              <a16:creationId xmlns:a16="http://schemas.microsoft.com/office/drawing/2014/main" id="{00000000-0008-0000-0000-000011000000}"/>
            </a:ext>
          </a:extLst>
        </xdr:cNvPr>
        <xdr:cNvSpPr/>
      </xdr:nvSpPr>
      <xdr:spPr>
        <a:xfrm>
          <a:off x="8296275" y="86868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129</xdr:row>
      <xdr:rowOff>10583</xdr:rowOff>
    </xdr:from>
    <xdr:to>
      <xdr:col>5</xdr:col>
      <xdr:colOff>645583</xdr:colOff>
      <xdr:row>134</xdr:row>
      <xdr:rowOff>201084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651249" y="32861250"/>
          <a:ext cx="433917" cy="1301751"/>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200">
              <a:solidFill>
                <a:sysClr val="windowText" lastClr="000000"/>
              </a:solidFill>
            </a:rPr>
            <a:t>注意体制確立</a:t>
          </a:r>
        </a:p>
      </xdr:txBody>
    </xdr:sp>
    <xdr:clientData/>
  </xdr:twoCellAnchor>
  <xdr:twoCellAnchor>
    <xdr:from>
      <xdr:col>5</xdr:col>
      <xdr:colOff>31750</xdr:colOff>
      <xdr:row>132</xdr:row>
      <xdr:rowOff>1</xdr:rowOff>
    </xdr:from>
    <xdr:to>
      <xdr:col>5</xdr:col>
      <xdr:colOff>179917</xdr:colOff>
      <xdr:row>134</xdr:row>
      <xdr:rowOff>0</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136</xdr:row>
      <xdr:rowOff>0</xdr:rowOff>
    </xdr:from>
    <xdr:to>
      <xdr:col>5</xdr:col>
      <xdr:colOff>645582</xdr:colOff>
      <xdr:row>142</xdr:row>
      <xdr:rowOff>201084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200">
              <a:solidFill>
                <a:sysClr val="windowText" lastClr="000000"/>
              </a:solidFill>
            </a:rPr>
            <a:t>警戒体制確立</a:t>
          </a:r>
        </a:p>
      </xdr:txBody>
    </xdr:sp>
    <xdr:clientData/>
  </xdr:twoCellAnchor>
  <xdr:twoCellAnchor>
    <xdr:from>
      <xdr:col>5</xdr:col>
      <xdr:colOff>31749</xdr:colOff>
      <xdr:row>139</xdr:row>
      <xdr:rowOff>84669</xdr:rowOff>
    </xdr:from>
    <xdr:to>
      <xdr:col>5</xdr:col>
      <xdr:colOff>179916</xdr:colOff>
      <xdr:row>142</xdr:row>
      <xdr:rowOff>0</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144</xdr:row>
      <xdr:rowOff>0</xdr:rowOff>
    </xdr:from>
    <xdr:to>
      <xdr:col>5</xdr:col>
      <xdr:colOff>645582</xdr:colOff>
      <xdr:row>152</xdr:row>
      <xdr:rowOff>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200">
              <a:solidFill>
                <a:sysClr val="windowText" lastClr="000000"/>
              </a:solidFill>
            </a:rPr>
            <a:t>非常体制確立</a:t>
          </a:r>
        </a:p>
      </xdr:txBody>
    </xdr:sp>
    <xdr:clientData/>
  </xdr:twoCellAnchor>
  <xdr:twoCellAnchor>
    <xdr:from>
      <xdr:col>5</xdr:col>
      <xdr:colOff>31749</xdr:colOff>
      <xdr:row>146</xdr:row>
      <xdr:rowOff>158750</xdr:rowOff>
    </xdr:from>
    <xdr:to>
      <xdr:col>5</xdr:col>
      <xdr:colOff>179916</xdr:colOff>
      <xdr:row>149</xdr:row>
      <xdr:rowOff>211666</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143</xdr:row>
      <xdr:rowOff>0</xdr:rowOff>
    </xdr:from>
    <xdr:to>
      <xdr:col>5</xdr:col>
      <xdr:colOff>603249</xdr:colOff>
      <xdr:row>143</xdr:row>
      <xdr:rowOff>201084</xdr:rowOff>
    </xdr:to>
    <xdr:sp macro="" textlink="">
      <xdr:nvSpPr>
        <xdr:cNvPr id="8" name="下矢印 7">
          <a:extLst>
            <a:ext uri="{FF2B5EF4-FFF2-40B4-BE49-F238E27FC236}">
              <a16:creationId xmlns:a16="http://schemas.microsoft.com/office/drawing/2014/main" id="{00000000-0008-0000-0100-000008000000}"/>
            </a:ext>
          </a:extLst>
        </xdr:cNvPr>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135</xdr:row>
      <xdr:rowOff>0</xdr:rowOff>
    </xdr:from>
    <xdr:to>
      <xdr:col>5</xdr:col>
      <xdr:colOff>603249</xdr:colOff>
      <xdr:row>135</xdr:row>
      <xdr:rowOff>169334</xdr:rowOff>
    </xdr:to>
    <xdr:sp macro="" textlink="">
      <xdr:nvSpPr>
        <xdr:cNvPr id="9" name="下矢印 8">
          <a:extLst>
            <a:ext uri="{FF2B5EF4-FFF2-40B4-BE49-F238E27FC236}">
              <a16:creationId xmlns:a16="http://schemas.microsoft.com/office/drawing/2014/main" id="{00000000-0008-0000-0100-000009000000}"/>
            </a:ext>
          </a:extLst>
        </xdr:cNvPr>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328083</xdr:colOff>
      <xdr:row>95</xdr:row>
      <xdr:rowOff>222250</xdr:rowOff>
    </xdr:from>
    <xdr:to>
      <xdr:col>1</xdr:col>
      <xdr:colOff>328083</xdr:colOff>
      <xdr:row>103</xdr:row>
      <xdr:rowOff>137583</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1016000" y="22775333"/>
          <a:ext cx="0" cy="1778000"/>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328083</xdr:colOff>
      <xdr:row>94</xdr:row>
      <xdr:rowOff>0</xdr:rowOff>
    </xdr:from>
    <xdr:to>
      <xdr:col>1</xdr:col>
      <xdr:colOff>328083</xdr:colOff>
      <xdr:row>94</xdr:row>
      <xdr:rowOff>216000</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a:off x="1016000" y="22320250"/>
          <a:ext cx="0" cy="216000"/>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317499</xdr:colOff>
      <xdr:row>99</xdr:row>
      <xdr:rowOff>137583</xdr:rowOff>
    </xdr:from>
    <xdr:to>
      <xdr:col>1</xdr:col>
      <xdr:colOff>677499</xdr:colOff>
      <xdr:row>99</xdr:row>
      <xdr:rowOff>137583</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flipH="1">
          <a:off x="1005416" y="23622000"/>
          <a:ext cx="360000" cy="0"/>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677333</xdr:colOff>
      <xdr:row>95</xdr:row>
      <xdr:rowOff>105834</xdr:rowOff>
    </xdr:from>
    <xdr:to>
      <xdr:col>4</xdr:col>
      <xdr:colOff>673416</xdr:colOff>
      <xdr:row>95</xdr:row>
      <xdr:rowOff>105834</xdr:rowOff>
    </xdr:to>
    <xdr:cxnSp macro="">
      <xdr:nvCxnSpPr>
        <xdr:cNvPr id="24" name="直線コネクタ 23">
          <a:extLst>
            <a:ext uri="{FF2B5EF4-FFF2-40B4-BE49-F238E27FC236}">
              <a16:creationId xmlns:a16="http://schemas.microsoft.com/office/drawing/2014/main" id="{00000000-0008-0000-0100-000018000000}"/>
            </a:ext>
          </a:extLst>
        </xdr:cNvPr>
        <xdr:cNvCxnSpPr/>
      </xdr:nvCxnSpPr>
      <xdr:spPr>
        <a:xfrm flipH="1">
          <a:off x="2741083" y="22658917"/>
          <a:ext cx="684000" cy="0"/>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321733</xdr:colOff>
      <xdr:row>103</xdr:row>
      <xdr:rowOff>131233</xdr:rowOff>
    </xdr:from>
    <xdr:to>
      <xdr:col>1</xdr:col>
      <xdr:colOff>681733</xdr:colOff>
      <xdr:row>103</xdr:row>
      <xdr:rowOff>131233</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flipH="1">
          <a:off x="1009650" y="24546983"/>
          <a:ext cx="360000" cy="0"/>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4236</xdr:colOff>
      <xdr:row>99</xdr:row>
      <xdr:rowOff>120652</xdr:rowOff>
    </xdr:from>
    <xdr:to>
      <xdr:col>5</xdr:col>
      <xdr:colOff>320</xdr:colOff>
      <xdr:row>99</xdr:row>
      <xdr:rowOff>120652</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flipH="1">
          <a:off x="2755903" y="23605069"/>
          <a:ext cx="684000" cy="0"/>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685799</xdr:colOff>
      <xdr:row>103</xdr:row>
      <xdr:rowOff>114300</xdr:rowOff>
    </xdr:from>
    <xdr:to>
      <xdr:col>4</xdr:col>
      <xdr:colOff>681882</xdr:colOff>
      <xdr:row>103</xdr:row>
      <xdr:rowOff>114300</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H="1">
          <a:off x="2749549" y="24530050"/>
          <a:ext cx="684000" cy="0"/>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21167</xdr:colOff>
      <xdr:row>118</xdr:row>
      <xdr:rowOff>116417</xdr:rowOff>
    </xdr:from>
    <xdr:to>
      <xdr:col>5</xdr:col>
      <xdr:colOff>21168</xdr:colOff>
      <xdr:row>120</xdr:row>
      <xdr:rowOff>116418</xdr:rowOff>
    </xdr:to>
    <xdr:cxnSp macro="">
      <xdr:nvCxnSpPr>
        <xdr:cNvPr id="37" name="直線コネクタ 36">
          <a:extLst>
            <a:ext uri="{FF2B5EF4-FFF2-40B4-BE49-F238E27FC236}">
              <a16:creationId xmlns:a16="http://schemas.microsoft.com/office/drawing/2014/main" id="{00000000-0008-0000-0100-000025000000}"/>
            </a:ext>
          </a:extLst>
        </xdr:cNvPr>
        <xdr:cNvCxnSpPr/>
      </xdr:nvCxnSpPr>
      <xdr:spPr>
        <a:xfrm flipH="1" flipV="1">
          <a:off x="3460750" y="30416500"/>
          <a:ext cx="1" cy="465668"/>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677333</xdr:colOff>
      <xdr:row>112</xdr:row>
      <xdr:rowOff>105828</xdr:rowOff>
    </xdr:from>
    <xdr:to>
      <xdr:col>4</xdr:col>
      <xdr:colOff>673416</xdr:colOff>
      <xdr:row>112</xdr:row>
      <xdr:rowOff>105828</xdr:rowOff>
    </xdr:to>
    <xdr:cxnSp macro="">
      <xdr:nvCxnSpPr>
        <xdr:cNvPr id="38" name="直線コネクタ 37">
          <a:extLst>
            <a:ext uri="{FF2B5EF4-FFF2-40B4-BE49-F238E27FC236}">
              <a16:creationId xmlns:a16="http://schemas.microsoft.com/office/drawing/2014/main" id="{00000000-0008-0000-0100-000026000000}"/>
            </a:ext>
          </a:extLst>
        </xdr:cNvPr>
        <xdr:cNvCxnSpPr/>
      </xdr:nvCxnSpPr>
      <xdr:spPr>
        <a:xfrm flipH="1">
          <a:off x="2741083" y="29008911"/>
          <a:ext cx="684000" cy="0"/>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685799</xdr:colOff>
      <xdr:row>118</xdr:row>
      <xdr:rowOff>114300</xdr:rowOff>
    </xdr:from>
    <xdr:to>
      <xdr:col>4</xdr:col>
      <xdr:colOff>681882</xdr:colOff>
      <xdr:row>118</xdr:row>
      <xdr:rowOff>114300</xdr:rowOff>
    </xdr:to>
    <xdr:cxnSp macro="">
      <xdr:nvCxnSpPr>
        <xdr:cNvPr id="40" name="直線コネクタ 39">
          <a:extLst>
            <a:ext uri="{FF2B5EF4-FFF2-40B4-BE49-F238E27FC236}">
              <a16:creationId xmlns:a16="http://schemas.microsoft.com/office/drawing/2014/main" id="{00000000-0008-0000-0100-000028000000}"/>
            </a:ext>
          </a:extLst>
        </xdr:cNvPr>
        <xdr:cNvCxnSpPr/>
      </xdr:nvCxnSpPr>
      <xdr:spPr>
        <a:xfrm flipH="1">
          <a:off x="2749549" y="27842633"/>
          <a:ext cx="684000" cy="0"/>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xdr:colOff>
      <xdr:row>112</xdr:row>
      <xdr:rowOff>105834</xdr:rowOff>
    </xdr:from>
    <xdr:to>
      <xdr:col>5</xdr:col>
      <xdr:colOff>648003</xdr:colOff>
      <xdr:row>112</xdr:row>
      <xdr:rowOff>105834</xdr:rowOff>
    </xdr:to>
    <xdr:cxnSp macro="">
      <xdr:nvCxnSpPr>
        <xdr:cNvPr id="44" name="直線矢印コネクタ 43">
          <a:extLst>
            <a:ext uri="{FF2B5EF4-FFF2-40B4-BE49-F238E27FC236}">
              <a16:creationId xmlns:a16="http://schemas.microsoft.com/office/drawing/2014/main" id="{00000000-0008-0000-0100-00002C000000}"/>
            </a:ext>
          </a:extLst>
        </xdr:cNvPr>
        <xdr:cNvCxnSpPr/>
      </xdr:nvCxnSpPr>
      <xdr:spPr>
        <a:xfrm>
          <a:off x="3439586" y="29008917"/>
          <a:ext cx="648000" cy="0"/>
        </a:xfrm>
        <a:prstGeom prst="straightConnector1">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110</xdr:row>
      <xdr:rowOff>0</xdr:rowOff>
    </xdr:from>
    <xdr:to>
      <xdr:col>5</xdr:col>
      <xdr:colOff>648000</xdr:colOff>
      <xdr:row>110</xdr:row>
      <xdr:rowOff>0</xdr:rowOff>
    </xdr:to>
    <xdr:cxnSp macro="">
      <xdr:nvCxnSpPr>
        <xdr:cNvPr id="45" name="直線矢印コネクタ 44">
          <a:extLst>
            <a:ext uri="{FF2B5EF4-FFF2-40B4-BE49-F238E27FC236}">
              <a16:creationId xmlns:a16="http://schemas.microsoft.com/office/drawing/2014/main" id="{00000000-0008-0000-0100-00002D000000}"/>
            </a:ext>
          </a:extLst>
        </xdr:cNvPr>
        <xdr:cNvCxnSpPr/>
      </xdr:nvCxnSpPr>
      <xdr:spPr>
        <a:xfrm>
          <a:off x="3439583" y="28437417"/>
          <a:ext cx="648000" cy="0"/>
        </a:xfrm>
        <a:prstGeom prst="straightConnector1">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114</xdr:row>
      <xdr:rowOff>116413</xdr:rowOff>
    </xdr:from>
    <xdr:to>
      <xdr:col>5</xdr:col>
      <xdr:colOff>648000</xdr:colOff>
      <xdr:row>114</xdr:row>
      <xdr:rowOff>116413</xdr:rowOff>
    </xdr:to>
    <xdr:cxnSp macro="">
      <xdr:nvCxnSpPr>
        <xdr:cNvPr id="46" name="直線矢印コネクタ 45">
          <a:extLst>
            <a:ext uri="{FF2B5EF4-FFF2-40B4-BE49-F238E27FC236}">
              <a16:creationId xmlns:a16="http://schemas.microsoft.com/office/drawing/2014/main" id="{00000000-0008-0000-0100-00002E000000}"/>
            </a:ext>
          </a:extLst>
        </xdr:cNvPr>
        <xdr:cNvCxnSpPr/>
      </xdr:nvCxnSpPr>
      <xdr:spPr>
        <a:xfrm>
          <a:off x="3439583" y="29485163"/>
          <a:ext cx="648000" cy="0"/>
        </a:xfrm>
        <a:prstGeom prst="straightConnector1">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116</xdr:row>
      <xdr:rowOff>116413</xdr:rowOff>
    </xdr:from>
    <xdr:to>
      <xdr:col>5</xdr:col>
      <xdr:colOff>648000</xdr:colOff>
      <xdr:row>116</xdr:row>
      <xdr:rowOff>116413</xdr:rowOff>
    </xdr:to>
    <xdr:cxnSp macro="">
      <xdr:nvCxnSpPr>
        <xdr:cNvPr id="47" name="直線矢印コネクタ 46">
          <a:extLst>
            <a:ext uri="{FF2B5EF4-FFF2-40B4-BE49-F238E27FC236}">
              <a16:creationId xmlns:a16="http://schemas.microsoft.com/office/drawing/2014/main" id="{00000000-0008-0000-0100-00002F000000}"/>
            </a:ext>
          </a:extLst>
        </xdr:cNvPr>
        <xdr:cNvCxnSpPr/>
      </xdr:nvCxnSpPr>
      <xdr:spPr>
        <a:xfrm>
          <a:off x="3439583" y="29950830"/>
          <a:ext cx="648000" cy="0"/>
        </a:xfrm>
        <a:prstGeom prst="straightConnector1">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118</xdr:row>
      <xdr:rowOff>116413</xdr:rowOff>
    </xdr:from>
    <xdr:to>
      <xdr:col>5</xdr:col>
      <xdr:colOff>648000</xdr:colOff>
      <xdr:row>118</xdr:row>
      <xdr:rowOff>116413</xdr:rowOff>
    </xdr:to>
    <xdr:cxnSp macro="">
      <xdr:nvCxnSpPr>
        <xdr:cNvPr id="48" name="直線矢印コネクタ 47">
          <a:extLst>
            <a:ext uri="{FF2B5EF4-FFF2-40B4-BE49-F238E27FC236}">
              <a16:creationId xmlns:a16="http://schemas.microsoft.com/office/drawing/2014/main" id="{00000000-0008-0000-0100-000030000000}"/>
            </a:ext>
          </a:extLst>
        </xdr:cNvPr>
        <xdr:cNvCxnSpPr/>
      </xdr:nvCxnSpPr>
      <xdr:spPr>
        <a:xfrm>
          <a:off x="3439583" y="30416496"/>
          <a:ext cx="648000" cy="0"/>
        </a:xfrm>
        <a:prstGeom prst="straightConnector1">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10583</xdr:colOff>
      <xdr:row>120</xdr:row>
      <xdr:rowOff>116413</xdr:rowOff>
    </xdr:from>
    <xdr:to>
      <xdr:col>5</xdr:col>
      <xdr:colOff>658583</xdr:colOff>
      <xdr:row>120</xdr:row>
      <xdr:rowOff>116413</xdr:rowOff>
    </xdr:to>
    <xdr:cxnSp macro="">
      <xdr:nvCxnSpPr>
        <xdr:cNvPr id="49" name="直線矢印コネクタ 48">
          <a:extLst>
            <a:ext uri="{FF2B5EF4-FFF2-40B4-BE49-F238E27FC236}">
              <a16:creationId xmlns:a16="http://schemas.microsoft.com/office/drawing/2014/main" id="{00000000-0008-0000-0100-000031000000}"/>
            </a:ext>
          </a:extLst>
        </xdr:cNvPr>
        <xdr:cNvCxnSpPr/>
      </xdr:nvCxnSpPr>
      <xdr:spPr>
        <a:xfrm>
          <a:off x="3450166" y="30882163"/>
          <a:ext cx="648000" cy="0"/>
        </a:xfrm>
        <a:prstGeom prst="straightConnector1">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10584</xdr:colOff>
      <xdr:row>109</xdr:row>
      <xdr:rowOff>222251</xdr:rowOff>
    </xdr:from>
    <xdr:to>
      <xdr:col>5</xdr:col>
      <xdr:colOff>10584</xdr:colOff>
      <xdr:row>116</xdr:row>
      <xdr:rowOff>104417</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3450167" y="28426834"/>
          <a:ext cx="0" cy="1512000"/>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296334</xdr:colOff>
      <xdr:row>110</xdr:row>
      <xdr:rowOff>222250</xdr:rowOff>
    </xdr:from>
    <xdr:to>
      <xdr:col>2</xdr:col>
      <xdr:colOff>296334</xdr:colOff>
      <xdr:row>112</xdr:row>
      <xdr:rowOff>8584</xdr:rowOff>
    </xdr:to>
    <xdr:cxnSp macro="">
      <xdr:nvCxnSpPr>
        <xdr:cNvPr id="55" name="直線矢印コネクタ 54">
          <a:extLst>
            <a:ext uri="{FF2B5EF4-FFF2-40B4-BE49-F238E27FC236}">
              <a16:creationId xmlns:a16="http://schemas.microsoft.com/office/drawing/2014/main" id="{00000000-0008-0000-0100-000037000000}"/>
            </a:ext>
          </a:extLst>
        </xdr:cNvPr>
        <xdr:cNvCxnSpPr/>
      </xdr:nvCxnSpPr>
      <xdr:spPr>
        <a:xfrm flipH="1">
          <a:off x="1672167" y="28659667"/>
          <a:ext cx="0" cy="252000"/>
        </a:xfrm>
        <a:prstGeom prst="straightConnector1">
          <a:avLst/>
        </a:prstGeom>
        <a:ln w="28575">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656167</xdr:colOff>
      <xdr:row>120</xdr:row>
      <xdr:rowOff>226483</xdr:rowOff>
    </xdr:from>
    <xdr:to>
      <xdr:col>2</xdr:col>
      <xdr:colOff>656167</xdr:colOff>
      <xdr:row>123</xdr:row>
      <xdr:rowOff>0</xdr:rowOff>
    </xdr:to>
    <xdr:cxnSp macro="">
      <xdr:nvCxnSpPr>
        <xdr:cNvPr id="58" name="直線矢印コネクタ 57">
          <a:extLst>
            <a:ext uri="{FF2B5EF4-FFF2-40B4-BE49-F238E27FC236}">
              <a16:creationId xmlns:a16="http://schemas.microsoft.com/office/drawing/2014/main" id="{00000000-0008-0000-0100-00003A000000}"/>
            </a:ext>
          </a:extLst>
        </xdr:cNvPr>
        <xdr:cNvCxnSpPr/>
      </xdr:nvCxnSpPr>
      <xdr:spPr>
        <a:xfrm flipH="1">
          <a:off x="2032000" y="30992233"/>
          <a:ext cx="0" cy="472017"/>
        </a:xfrm>
        <a:prstGeom prst="straightConnector1">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645584</xdr:colOff>
      <xdr:row>112</xdr:row>
      <xdr:rowOff>230717</xdr:rowOff>
    </xdr:from>
    <xdr:to>
      <xdr:col>2</xdr:col>
      <xdr:colOff>645883</xdr:colOff>
      <xdr:row>113</xdr:row>
      <xdr:rowOff>211666</xdr:rowOff>
    </xdr:to>
    <xdr:cxnSp macro="">
      <xdr:nvCxnSpPr>
        <xdr:cNvPr id="59" name="直線矢印コネクタ 58">
          <a:extLst>
            <a:ext uri="{FF2B5EF4-FFF2-40B4-BE49-F238E27FC236}">
              <a16:creationId xmlns:a16="http://schemas.microsoft.com/office/drawing/2014/main" id="{00000000-0008-0000-0100-00003B000000}"/>
            </a:ext>
          </a:extLst>
        </xdr:cNvPr>
        <xdr:cNvCxnSpPr/>
      </xdr:nvCxnSpPr>
      <xdr:spPr>
        <a:xfrm flipV="1">
          <a:off x="2021417" y="29133800"/>
          <a:ext cx="299" cy="213783"/>
        </a:xfrm>
        <a:prstGeom prst="straightConnector1">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645583</xdr:colOff>
      <xdr:row>115</xdr:row>
      <xdr:rowOff>10584</xdr:rowOff>
    </xdr:from>
    <xdr:to>
      <xdr:col>2</xdr:col>
      <xdr:colOff>645583</xdr:colOff>
      <xdr:row>117</xdr:row>
      <xdr:rowOff>228917</xdr:rowOff>
    </xdr:to>
    <xdr:cxnSp macro="">
      <xdr:nvCxnSpPr>
        <xdr:cNvPr id="61" name="直線矢印コネクタ 60">
          <a:extLst>
            <a:ext uri="{FF2B5EF4-FFF2-40B4-BE49-F238E27FC236}">
              <a16:creationId xmlns:a16="http://schemas.microsoft.com/office/drawing/2014/main" id="{00000000-0008-0000-0100-00003D000000}"/>
            </a:ext>
          </a:extLst>
        </xdr:cNvPr>
        <xdr:cNvCxnSpPr/>
      </xdr:nvCxnSpPr>
      <xdr:spPr>
        <a:xfrm flipH="1">
          <a:off x="2021416" y="29612167"/>
          <a:ext cx="0" cy="684000"/>
        </a:xfrm>
        <a:prstGeom prst="straightConnector1">
          <a:avLst/>
        </a:prstGeom>
        <a:ln w="28575">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169333</xdr:colOff>
      <xdr:row>118</xdr:row>
      <xdr:rowOff>127000</xdr:rowOff>
    </xdr:from>
    <xdr:to>
      <xdr:col>4</xdr:col>
      <xdr:colOff>169333</xdr:colOff>
      <xdr:row>123</xdr:row>
      <xdr:rowOff>6833</xdr:rowOff>
    </xdr:to>
    <xdr:cxnSp macro="">
      <xdr:nvCxnSpPr>
        <xdr:cNvPr id="63" name="直線矢印コネクタ 62">
          <a:extLst>
            <a:ext uri="{FF2B5EF4-FFF2-40B4-BE49-F238E27FC236}">
              <a16:creationId xmlns:a16="http://schemas.microsoft.com/office/drawing/2014/main" id="{00000000-0008-0000-0100-00003F000000}"/>
            </a:ext>
          </a:extLst>
        </xdr:cNvPr>
        <xdr:cNvCxnSpPr/>
      </xdr:nvCxnSpPr>
      <xdr:spPr>
        <a:xfrm flipH="1">
          <a:off x="2921000" y="30427083"/>
          <a:ext cx="0" cy="1044000"/>
        </a:xfrm>
        <a:prstGeom prst="straightConnector1">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656168</xdr:colOff>
      <xdr:row>118</xdr:row>
      <xdr:rowOff>232833</xdr:rowOff>
    </xdr:from>
    <xdr:to>
      <xdr:col>2</xdr:col>
      <xdr:colOff>656168</xdr:colOff>
      <xdr:row>119</xdr:row>
      <xdr:rowOff>215999</xdr:rowOff>
    </xdr:to>
    <xdr:cxnSp macro="">
      <xdr:nvCxnSpPr>
        <xdr:cNvPr id="64" name="直線矢印コネクタ 63">
          <a:extLst>
            <a:ext uri="{FF2B5EF4-FFF2-40B4-BE49-F238E27FC236}">
              <a16:creationId xmlns:a16="http://schemas.microsoft.com/office/drawing/2014/main" id="{00000000-0008-0000-0100-000040000000}"/>
            </a:ext>
          </a:extLst>
        </xdr:cNvPr>
        <xdr:cNvCxnSpPr/>
      </xdr:nvCxnSpPr>
      <xdr:spPr>
        <a:xfrm flipH="1">
          <a:off x="2032001" y="30532916"/>
          <a:ext cx="0" cy="216000"/>
        </a:xfrm>
        <a:prstGeom prst="straightConnector1">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296326</xdr:colOff>
      <xdr:row>114</xdr:row>
      <xdr:rowOff>116416</xdr:rowOff>
    </xdr:from>
    <xdr:to>
      <xdr:col>1</xdr:col>
      <xdr:colOff>656326</xdr:colOff>
      <xdr:row>114</xdr:row>
      <xdr:rowOff>116416</xdr:rowOff>
    </xdr:to>
    <xdr:cxnSp macro="">
      <xdr:nvCxnSpPr>
        <xdr:cNvPr id="65" name="直線矢印コネクタ 64">
          <a:extLst>
            <a:ext uri="{FF2B5EF4-FFF2-40B4-BE49-F238E27FC236}">
              <a16:creationId xmlns:a16="http://schemas.microsoft.com/office/drawing/2014/main" id="{00000000-0008-0000-0100-000041000000}"/>
            </a:ext>
          </a:extLst>
        </xdr:cNvPr>
        <xdr:cNvCxnSpPr/>
      </xdr:nvCxnSpPr>
      <xdr:spPr>
        <a:xfrm>
          <a:off x="984243" y="29485166"/>
          <a:ext cx="360000" cy="0"/>
        </a:xfrm>
        <a:prstGeom prst="straightConnector1">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296333</xdr:colOff>
      <xdr:row>112</xdr:row>
      <xdr:rowOff>222250</xdr:rowOff>
    </xdr:from>
    <xdr:to>
      <xdr:col>1</xdr:col>
      <xdr:colOff>296333</xdr:colOff>
      <xdr:row>118</xdr:row>
      <xdr:rowOff>157250</xdr:rowOff>
    </xdr:to>
    <xdr:cxnSp macro="">
      <xdr:nvCxnSpPr>
        <xdr:cNvPr id="66" name="直線コネクタ 65">
          <a:extLst>
            <a:ext uri="{FF2B5EF4-FFF2-40B4-BE49-F238E27FC236}">
              <a16:creationId xmlns:a16="http://schemas.microsoft.com/office/drawing/2014/main" id="{00000000-0008-0000-0100-000042000000}"/>
            </a:ext>
          </a:extLst>
        </xdr:cNvPr>
        <xdr:cNvCxnSpPr/>
      </xdr:nvCxnSpPr>
      <xdr:spPr>
        <a:xfrm>
          <a:off x="984250" y="29125333"/>
          <a:ext cx="0" cy="1332000"/>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296332</xdr:colOff>
      <xdr:row>118</xdr:row>
      <xdr:rowOff>137589</xdr:rowOff>
    </xdr:from>
    <xdr:to>
      <xdr:col>1</xdr:col>
      <xdr:colOff>656332</xdr:colOff>
      <xdr:row>118</xdr:row>
      <xdr:rowOff>137589</xdr:rowOff>
    </xdr:to>
    <xdr:cxnSp macro="">
      <xdr:nvCxnSpPr>
        <xdr:cNvPr id="67" name="直線矢印コネクタ 66">
          <a:extLst>
            <a:ext uri="{FF2B5EF4-FFF2-40B4-BE49-F238E27FC236}">
              <a16:creationId xmlns:a16="http://schemas.microsoft.com/office/drawing/2014/main" id="{00000000-0008-0000-0100-000043000000}"/>
            </a:ext>
          </a:extLst>
        </xdr:cNvPr>
        <xdr:cNvCxnSpPr/>
      </xdr:nvCxnSpPr>
      <xdr:spPr>
        <a:xfrm>
          <a:off x="984249" y="30437672"/>
          <a:ext cx="360000" cy="0"/>
        </a:xfrm>
        <a:prstGeom prst="straightConnector1">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d-soumu@city.oda.lg.jp" TargetMode="External"/><Relationship Id="rId2" Type="http://schemas.openxmlformats.org/officeDocument/2006/relationships/hyperlink" Target="mailto:o-kikikanri@city.oda.lg.jp" TargetMode="External"/><Relationship Id="rId1" Type="http://schemas.openxmlformats.org/officeDocument/2006/relationships/hyperlink" Target="https://www.city.oda.lg.j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city.oda.lg.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81"/>
  <sheetViews>
    <sheetView tabSelected="1" view="pageBreakPreview" zoomScaleNormal="100" zoomScaleSheetLayoutView="100" workbookViewId="0">
      <selection activeCell="J82" sqref="J82"/>
    </sheetView>
  </sheetViews>
  <sheetFormatPr defaultColWidth="9" defaultRowHeight="14.4"/>
  <cols>
    <col min="1" max="1" width="4.44140625" style="6" customWidth="1"/>
    <col min="2" max="2" width="44.33203125" style="6" customWidth="1"/>
    <col min="3" max="3" width="6.88671875" style="6" customWidth="1"/>
    <col min="4" max="6" width="4.33203125" style="6" customWidth="1"/>
    <col min="7" max="7" width="5.6640625" style="6" customWidth="1"/>
    <col min="8" max="8" width="3.44140625" style="6" bestFit="1" customWidth="1"/>
    <col min="9" max="9" width="10.6640625" style="6" customWidth="1"/>
    <col min="10" max="10" width="34.33203125" style="86" customWidth="1"/>
    <col min="11" max="16384" width="9" style="6"/>
  </cols>
  <sheetData>
    <row r="1" spans="1:16" ht="21">
      <c r="A1" s="80" t="s">
        <v>16</v>
      </c>
    </row>
    <row r="2" spans="1:16" ht="17.25" customHeight="1"/>
    <row r="3" spans="1:16" ht="24" thickBot="1">
      <c r="A3" s="81" t="s">
        <v>55</v>
      </c>
    </row>
    <row r="4" spans="1:16" ht="114.75" customHeight="1" thickBot="1">
      <c r="A4" s="283" t="s">
        <v>121</v>
      </c>
      <c r="B4" s="284"/>
      <c r="C4" s="284"/>
      <c r="D4" s="284"/>
      <c r="E4" s="284"/>
      <c r="F4" s="284"/>
      <c r="G4" s="284"/>
      <c r="H4" s="284"/>
      <c r="I4" s="284"/>
      <c r="J4" s="285"/>
    </row>
    <row r="5" spans="1:16" ht="17.25" customHeight="1"/>
    <row r="6" spans="1:16" ht="17.25" customHeight="1" thickBot="1"/>
    <row r="7" spans="1:16" ht="17.25" customHeight="1">
      <c r="A7" s="292" t="s">
        <v>0</v>
      </c>
      <c r="B7" s="291"/>
      <c r="C7" s="289" t="s">
        <v>1</v>
      </c>
      <c r="D7" s="290"/>
      <c r="E7" s="290"/>
      <c r="F7" s="290"/>
      <c r="G7" s="290"/>
      <c r="H7" s="290"/>
      <c r="I7" s="291"/>
      <c r="J7" s="180" t="s">
        <v>2</v>
      </c>
    </row>
    <row r="8" spans="1:16" ht="17.25" customHeight="1">
      <c r="A8" s="237" t="s">
        <v>9</v>
      </c>
      <c r="B8" s="238"/>
      <c r="C8" s="27"/>
      <c r="D8" s="27"/>
      <c r="E8" s="27"/>
      <c r="F8" s="27"/>
      <c r="G8" s="27"/>
      <c r="H8" s="27"/>
      <c r="I8" s="27"/>
      <c r="J8" s="181"/>
    </row>
    <row r="9" spans="1:16" ht="7.5" customHeight="1" thickBot="1">
      <c r="A9" s="182"/>
      <c r="B9" s="30"/>
      <c r="C9" s="30"/>
      <c r="D9" s="30"/>
      <c r="E9" s="30"/>
      <c r="F9" s="30"/>
      <c r="G9" s="30"/>
      <c r="H9" s="30"/>
      <c r="I9" s="30"/>
      <c r="J9" s="183"/>
    </row>
    <row r="10" spans="1:16" s="25" customFormat="1" ht="17.25" customHeight="1" thickBot="1">
      <c r="A10" s="184" t="s">
        <v>99</v>
      </c>
      <c r="B10" s="119" t="s">
        <v>110</v>
      </c>
      <c r="C10" s="90">
        <f ca="1">YEAR(TODAY())</f>
        <v>2023</v>
      </c>
      <c r="D10" s="32" t="s">
        <v>17</v>
      </c>
      <c r="E10" s="90">
        <f ca="1">MONTH(TODAY())</f>
        <v>3</v>
      </c>
      <c r="F10" s="32" t="s">
        <v>18</v>
      </c>
      <c r="G10" s="90">
        <f ca="1">DAY(TODAY())</f>
        <v>1</v>
      </c>
      <c r="H10" s="32" t="s">
        <v>19</v>
      </c>
      <c r="I10" s="32"/>
      <c r="J10" s="185">
        <v>43881</v>
      </c>
    </row>
    <row r="11" spans="1:16" s="25" customFormat="1" ht="7.5" customHeight="1" thickBot="1">
      <c r="A11" s="186"/>
      <c r="B11" s="120"/>
      <c r="C11" s="31"/>
      <c r="D11" s="32"/>
      <c r="E11" s="31"/>
      <c r="F11" s="32"/>
      <c r="G11" s="31"/>
      <c r="H11" s="32"/>
      <c r="I11" s="32"/>
      <c r="J11" s="185"/>
    </row>
    <row r="12" spans="1:16" ht="17.25" customHeight="1" thickBot="1">
      <c r="A12" s="187" t="s">
        <v>99</v>
      </c>
      <c r="B12" s="121" t="s">
        <v>111</v>
      </c>
      <c r="C12" s="253" t="s">
        <v>355</v>
      </c>
      <c r="D12" s="254"/>
      <c r="E12" s="254"/>
      <c r="F12" s="254"/>
      <c r="G12" s="254"/>
      <c r="H12" s="254"/>
      <c r="I12" s="255"/>
      <c r="J12" s="188" t="s">
        <v>359</v>
      </c>
    </row>
    <row r="13" spans="1:16" ht="7.5" customHeight="1" thickBot="1">
      <c r="A13" s="189"/>
      <c r="B13" s="122"/>
      <c r="C13" s="34"/>
      <c r="D13" s="34"/>
      <c r="E13" s="34"/>
      <c r="F13" s="34"/>
      <c r="G13" s="34"/>
      <c r="H13" s="34"/>
      <c r="I13" s="34"/>
      <c r="J13" s="188"/>
    </row>
    <row r="14" spans="1:16" ht="17.25" customHeight="1" thickBot="1">
      <c r="A14" s="187" t="s">
        <v>99</v>
      </c>
      <c r="B14" s="121" t="s">
        <v>112</v>
      </c>
      <c r="C14" s="253" t="s">
        <v>133</v>
      </c>
      <c r="D14" s="254"/>
      <c r="E14" s="254"/>
      <c r="F14" s="254"/>
      <c r="G14" s="254"/>
      <c r="H14" s="254"/>
      <c r="I14" s="255"/>
      <c r="J14" s="188" t="s">
        <v>124</v>
      </c>
    </row>
    <row r="15" spans="1:16" ht="7.5" customHeight="1" thickBot="1">
      <c r="A15" s="189"/>
      <c r="B15" s="122"/>
      <c r="C15" s="33"/>
      <c r="D15" s="33"/>
      <c r="E15" s="33"/>
      <c r="F15" s="33"/>
      <c r="G15" s="33"/>
      <c r="H15" s="33"/>
      <c r="I15" s="33"/>
      <c r="J15" s="188"/>
    </row>
    <row r="16" spans="1:16" ht="17.25" customHeight="1" thickBot="1">
      <c r="A16" s="187" t="s">
        <v>99</v>
      </c>
      <c r="B16" s="121" t="s">
        <v>113</v>
      </c>
      <c r="C16" s="253" t="s">
        <v>125</v>
      </c>
      <c r="D16" s="254"/>
      <c r="E16" s="254"/>
      <c r="F16" s="254"/>
      <c r="G16" s="254"/>
      <c r="H16" s="254"/>
      <c r="I16" s="255"/>
      <c r="J16" s="188" t="s">
        <v>125</v>
      </c>
      <c r="L16" s="236" t="s">
        <v>381</v>
      </c>
      <c r="M16" s="236"/>
      <c r="N16" s="236"/>
      <c r="O16" s="236"/>
      <c r="P16" s="236"/>
    </row>
    <row r="17" spans="1:16" ht="7.5" customHeight="1" thickBot="1">
      <c r="A17" s="189"/>
      <c r="B17" s="122"/>
      <c r="C17" s="33"/>
      <c r="D17" s="33"/>
      <c r="E17" s="33"/>
      <c r="F17" s="33"/>
      <c r="G17" s="33"/>
      <c r="H17" s="33"/>
      <c r="I17" s="33"/>
      <c r="J17" s="188"/>
      <c r="L17" s="236"/>
      <c r="M17" s="236"/>
      <c r="N17" s="236"/>
      <c r="O17" s="236"/>
      <c r="P17" s="236"/>
    </row>
    <row r="18" spans="1:16" ht="17.25" customHeight="1" thickBot="1">
      <c r="A18" s="187" t="s">
        <v>99</v>
      </c>
      <c r="B18" s="121" t="s">
        <v>114</v>
      </c>
      <c r="C18" s="253" t="s">
        <v>132</v>
      </c>
      <c r="D18" s="254"/>
      <c r="E18" s="254"/>
      <c r="F18" s="254"/>
      <c r="G18" s="254"/>
      <c r="H18" s="254"/>
      <c r="I18" s="255"/>
      <c r="J18" s="188" t="s">
        <v>131</v>
      </c>
      <c r="L18" s="236"/>
      <c r="M18" s="236"/>
      <c r="N18" s="236"/>
      <c r="O18" s="236"/>
      <c r="P18" s="236"/>
    </row>
    <row r="19" spans="1:16" ht="7.5" customHeight="1" thickBot="1">
      <c r="A19" s="187"/>
      <c r="B19" s="86"/>
      <c r="C19" s="77"/>
      <c r="D19" s="77"/>
      <c r="E19" s="77"/>
      <c r="F19" s="77"/>
      <c r="G19" s="77"/>
      <c r="H19" s="77"/>
      <c r="I19" s="77"/>
      <c r="J19" s="188"/>
      <c r="L19" s="236"/>
      <c r="M19" s="236"/>
      <c r="N19" s="236"/>
      <c r="O19" s="236"/>
      <c r="P19" s="236"/>
    </row>
    <row r="20" spans="1:16" ht="17.25" customHeight="1" thickBot="1">
      <c r="A20" s="187" t="s">
        <v>99</v>
      </c>
      <c r="B20" s="121" t="s">
        <v>126</v>
      </c>
      <c r="C20" s="253" t="s">
        <v>130</v>
      </c>
      <c r="D20" s="254"/>
      <c r="E20" s="254"/>
      <c r="F20" s="254"/>
      <c r="G20" s="254"/>
      <c r="H20" s="254"/>
      <c r="I20" s="255"/>
      <c r="J20" s="188" t="s">
        <v>128</v>
      </c>
      <c r="L20" s="236"/>
      <c r="M20" s="236"/>
      <c r="N20" s="236"/>
      <c r="O20" s="236"/>
      <c r="P20" s="236"/>
    </row>
    <row r="21" spans="1:16" ht="7.5" customHeight="1" thickBot="1">
      <c r="A21" s="189"/>
      <c r="B21" s="122"/>
      <c r="C21" s="34"/>
      <c r="D21" s="34"/>
      <c r="E21" s="34"/>
      <c r="F21" s="34"/>
      <c r="G21" s="34"/>
      <c r="H21" s="34"/>
      <c r="I21" s="34"/>
      <c r="J21" s="188"/>
      <c r="L21" s="236"/>
      <c r="M21" s="236"/>
      <c r="N21" s="236"/>
      <c r="O21" s="236"/>
      <c r="P21" s="236"/>
    </row>
    <row r="22" spans="1:16" ht="17.25" customHeight="1" thickBot="1">
      <c r="A22" s="187" t="s">
        <v>99</v>
      </c>
      <c r="B22" s="121" t="s">
        <v>127</v>
      </c>
      <c r="C22" s="253" t="s">
        <v>129</v>
      </c>
      <c r="D22" s="254"/>
      <c r="E22" s="254"/>
      <c r="F22" s="254"/>
      <c r="G22" s="254"/>
      <c r="H22" s="254"/>
      <c r="I22" s="255"/>
      <c r="J22" s="188" t="s">
        <v>129</v>
      </c>
      <c r="L22" s="236"/>
      <c r="M22" s="236"/>
      <c r="N22" s="236"/>
      <c r="O22" s="236"/>
      <c r="P22" s="236"/>
    </row>
    <row r="23" spans="1:16" ht="7.5" customHeight="1">
      <c r="A23" s="189"/>
      <c r="B23" s="44"/>
      <c r="C23" s="33"/>
      <c r="D23" s="33"/>
      <c r="E23" s="33"/>
      <c r="F23" s="33"/>
      <c r="G23" s="33"/>
      <c r="H23" s="33"/>
      <c r="I23" s="33"/>
      <c r="J23" s="188"/>
      <c r="L23" s="236"/>
      <c r="M23" s="236"/>
      <c r="N23" s="236"/>
      <c r="O23" s="236"/>
      <c r="P23" s="236"/>
    </row>
    <row r="24" spans="1:16" ht="17.25" customHeight="1">
      <c r="A24" s="246" t="s">
        <v>109</v>
      </c>
      <c r="B24" s="247"/>
      <c r="C24" s="229"/>
      <c r="D24" s="229"/>
      <c r="E24" s="229"/>
      <c r="F24" s="229"/>
      <c r="G24" s="229"/>
      <c r="H24" s="229"/>
      <c r="I24" s="229"/>
      <c r="J24" s="190"/>
      <c r="L24" s="236"/>
      <c r="M24" s="236"/>
      <c r="N24" s="236"/>
      <c r="O24" s="236"/>
      <c r="P24" s="236"/>
    </row>
    <row r="25" spans="1:16" ht="7.5" customHeight="1" thickBot="1">
      <c r="A25" s="187"/>
      <c r="B25" s="226"/>
      <c r="C25" s="77"/>
      <c r="D25" s="77"/>
      <c r="E25" s="77"/>
      <c r="F25" s="77"/>
      <c r="G25" s="77"/>
      <c r="H25" s="77"/>
      <c r="I25" s="77"/>
      <c r="J25" s="188"/>
      <c r="L25" s="263" t="s">
        <v>380</v>
      </c>
      <c r="M25" s="263"/>
      <c r="N25" s="263"/>
      <c r="O25" s="263"/>
      <c r="P25" s="263"/>
    </row>
    <row r="26" spans="1:16" ht="17.25" customHeight="1" thickBot="1">
      <c r="A26" s="187"/>
      <c r="B26" s="226" t="s">
        <v>35</v>
      </c>
      <c r="C26" s="262" t="s">
        <v>25</v>
      </c>
      <c r="D26" s="262"/>
      <c r="E26" s="260">
        <v>0</v>
      </c>
      <c r="F26" s="261"/>
      <c r="G26" s="262" t="s">
        <v>24</v>
      </c>
      <c r="H26" s="262"/>
      <c r="I26" s="91">
        <v>0</v>
      </c>
      <c r="J26" s="188" t="s">
        <v>134</v>
      </c>
      <c r="L26" s="263"/>
      <c r="M26" s="263"/>
      <c r="N26" s="263"/>
      <c r="O26" s="263"/>
      <c r="P26" s="263"/>
    </row>
    <row r="27" spans="1:16" ht="7.5" customHeight="1" thickBot="1">
      <c r="A27" s="187"/>
      <c r="B27" s="226"/>
      <c r="C27" s="77"/>
      <c r="D27" s="77"/>
      <c r="E27" s="77"/>
      <c r="F27" s="77"/>
      <c r="G27" s="77"/>
      <c r="H27" s="77"/>
      <c r="I27" s="77"/>
      <c r="J27" s="188"/>
      <c r="L27" s="263"/>
      <c r="M27" s="263"/>
      <c r="N27" s="263"/>
      <c r="O27" s="263"/>
      <c r="P27" s="263"/>
    </row>
    <row r="28" spans="1:16" ht="17.25" customHeight="1" thickBot="1">
      <c r="A28" s="187"/>
      <c r="B28" s="226" t="s">
        <v>28</v>
      </c>
      <c r="C28" s="262" t="s">
        <v>25</v>
      </c>
      <c r="D28" s="262"/>
      <c r="E28" s="260">
        <v>0</v>
      </c>
      <c r="F28" s="261"/>
      <c r="G28" s="262" t="s">
        <v>24</v>
      </c>
      <c r="H28" s="262"/>
      <c r="I28" s="91">
        <v>0</v>
      </c>
      <c r="J28" s="188" t="s">
        <v>135</v>
      </c>
      <c r="L28" s="263"/>
      <c r="M28" s="263"/>
      <c r="N28" s="263"/>
      <c r="O28" s="263"/>
      <c r="P28" s="263"/>
    </row>
    <row r="29" spans="1:16" ht="7.5" customHeight="1" thickBot="1">
      <c r="A29" s="187"/>
      <c r="B29" s="226"/>
      <c r="C29" s="77"/>
      <c r="D29" s="77"/>
      <c r="E29" s="77"/>
      <c r="F29" s="77"/>
      <c r="G29" s="77"/>
      <c r="H29" s="77"/>
      <c r="I29" s="77"/>
      <c r="J29" s="188"/>
      <c r="L29" s="263"/>
      <c r="M29" s="263"/>
      <c r="N29" s="263"/>
      <c r="O29" s="263"/>
      <c r="P29" s="263"/>
    </row>
    <row r="30" spans="1:16" ht="17.25" customHeight="1" thickBot="1">
      <c r="A30" s="187"/>
      <c r="B30" s="226" t="s">
        <v>23</v>
      </c>
      <c r="C30" s="70" t="s">
        <v>51</v>
      </c>
      <c r="D30" s="76"/>
      <c r="E30" s="71"/>
      <c r="F30" s="71"/>
      <c r="G30" s="257" t="s">
        <v>52</v>
      </c>
      <c r="H30" s="258"/>
      <c r="I30" s="259"/>
      <c r="J30" s="188" t="s">
        <v>94</v>
      </c>
      <c r="L30" s="263"/>
      <c r="M30" s="263"/>
      <c r="N30" s="263"/>
      <c r="O30" s="263"/>
      <c r="P30" s="263"/>
    </row>
    <row r="31" spans="1:16" ht="7.5" customHeight="1" thickBot="1">
      <c r="A31" s="187"/>
      <c r="B31" s="226"/>
      <c r="C31" s="76"/>
      <c r="D31" s="76"/>
      <c r="E31" s="71"/>
      <c r="F31" s="71"/>
      <c r="G31" s="76"/>
      <c r="H31" s="76"/>
      <c r="I31" s="72"/>
      <c r="J31" s="188"/>
      <c r="L31" s="263"/>
      <c r="M31" s="263"/>
      <c r="N31" s="263"/>
      <c r="O31" s="263"/>
      <c r="P31" s="263"/>
    </row>
    <row r="32" spans="1:16" ht="17.25" customHeight="1" thickBot="1">
      <c r="A32" s="187"/>
      <c r="B32" s="226"/>
      <c r="C32" s="262" t="s">
        <v>25</v>
      </c>
      <c r="D32" s="262"/>
      <c r="E32" s="260">
        <f>IF(G30="平日と同じ","-",0)</f>
        <v>0</v>
      </c>
      <c r="F32" s="261"/>
      <c r="G32" s="262" t="s">
        <v>24</v>
      </c>
      <c r="H32" s="262"/>
      <c r="I32" s="95">
        <f>IF(G30="平日と同じ","-",0)</f>
        <v>0</v>
      </c>
      <c r="J32" s="188" t="s">
        <v>134</v>
      </c>
      <c r="L32" s="263"/>
      <c r="M32" s="263"/>
      <c r="N32" s="263"/>
      <c r="O32" s="263"/>
      <c r="P32" s="263"/>
    </row>
    <row r="33" spans="1:16" ht="7.5" customHeight="1">
      <c r="A33" s="191"/>
      <c r="B33" s="26"/>
      <c r="C33" s="28"/>
      <c r="D33" s="28"/>
      <c r="E33" s="28"/>
      <c r="F33" s="28"/>
      <c r="G33" s="28"/>
      <c r="H33" s="28"/>
      <c r="I33" s="28"/>
      <c r="J33" s="192"/>
      <c r="L33" s="263"/>
      <c r="M33" s="263"/>
      <c r="N33" s="263"/>
      <c r="O33" s="263"/>
      <c r="P33" s="263"/>
    </row>
    <row r="34" spans="1:16" ht="17.25" customHeight="1">
      <c r="A34" s="293" t="s">
        <v>136</v>
      </c>
      <c r="B34" s="294"/>
      <c r="C34" s="42"/>
      <c r="D34" s="42"/>
      <c r="E34" s="42"/>
      <c r="F34" s="42"/>
      <c r="G34" s="42"/>
      <c r="H34" s="42"/>
      <c r="I34" s="42"/>
      <c r="J34" s="193"/>
      <c r="L34" s="236"/>
      <c r="M34" s="236"/>
      <c r="N34" s="236"/>
      <c r="O34" s="236"/>
      <c r="P34" s="236"/>
    </row>
    <row r="35" spans="1:16" ht="7.5" customHeight="1" thickBot="1">
      <c r="A35" s="194"/>
      <c r="B35" s="29"/>
      <c r="C35" s="29"/>
      <c r="D35" s="29"/>
      <c r="E35" s="29"/>
      <c r="F35" s="29"/>
      <c r="G35" s="29"/>
      <c r="H35" s="29"/>
      <c r="I35" s="29"/>
      <c r="J35" s="195"/>
      <c r="L35" s="236"/>
      <c r="M35" s="236"/>
      <c r="N35" s="236"/>
      <c r="O35" s="236"/>
      <c r="P35" s="236"/>
    </row>
    <row r="36" spans="1:16" ht="17.25" customHeight="1" thickBot="1">
      <c r="A36" s="194"/>
      <c r="B36" s="89" t="s">
        <v>137</v>
      </c>
      <c r="C36" s="253" t="s">
        <v>356</v>
      </c>
      <c r="D36" s="254"/>
      <c r="E36" s="254"/>
      <c r="F36" s="254"/>
      <c r="G36" s="254"/>
      <c r="H36" s="254"/>
      <c r="I36" s="255"/>
      <c r="J36" s="196" t="s">
        <v>358</v>
      </c>
      <c r="L36" s="236"/>
      <c r="M36" s="236"/>
      <c r="N36" s="236"/>
      <c r="O36" s="236"/>
      <c r="P36" s="236"/>
    </row>
    <row r="37" spans="1:16" ht="7.5" customHeight="1" thickBot="1">
      <c r="A37" s="194"/>
      <c r="B37" s="89"/>
      <c r="C37" s="41"/>
      <c r="D37" s="41"/>
      <c r="E37" s="41"/>
      <c r="F37" s="41"/>
      <c r="G37" s="41"/>
      <c r="H37" s="41"/>
      <c r="I37" s="41"/>
      <c r="J37" s="196"/>
      <c r="L37" s="236"/>
      <c r="M37" s="236"/>
      <c r="N37" s="236"/>
      <c r="O37" s="236"/>
      <c r="P37" s="236"/>
    </row>
    <row r="38" spans="1:16" ht="17.25" customHeight="1" thickBot="1">
      <c r="A38" s="194"/>
      <c r="B38" s="89" t="s">
        <v>141</v>
      </c>
      <c r="C38" s="253" t="s">
        <v>342</v>
      </c>
      <c r="D38" s="254"/>
      <c r="E38" s="254"/>
      <c r="F38" s="254"/>
      <c r="G38" s="254"/>
      <c r="H38" s="254"/>
      <c r="I38" s="255"/>
      <c r="J38" s="196"/>
      <c r="L38" s="236"/>
      <c r="M38" s="236"/>
      <c r="N38" s="236"/>
      <c r="O38" s="236"/>
      <c r="P38" s="236"/>
    </row>
    <row r="39" spans="1:16" ht="7.5" customHeight="1" thickBot="1">
      <c r="A39" s="194"/>
      <c r="B39" s="89"/>
      <c r="C39" s="41"/>
      <c r="D39" s="41"/>
      <c r="E39" s="41"/>
      <c r="F39" s="41"/>
      <c r="G39" s="41"/>
      <c r="H39" s="41"/>
      <c r="I39" s="41"/>
      <c r="J39" s="196"/>
      <c r="L39" s="236"/>
      <c r="M39" s="236"/>
      <c r="N39" s="236"/>
      <c r="O39" s="236"/>
      <c r="P39" s="236"/>
    </row>
    <row r="40" spans="1:16" ht="17.25" customHeight="1" thickBot="1">
      <c r="A40" s="194"/>
      <c r="B40" s="89" t="s">
        <v>139</v>
      </c>
      <c r="C40" s="253" t="s">
        <v>343</v>
      </c>
      <c r="D40" s="254"/>
      <c r="E40" s="254"/>
      <c r="F40" s="254"/>
      <c r="G40" s="254"/>
      <c r="H40" s="254"/>
      <c r="I40" s="255"/>
      <c r="J40" s="196"/>
    </row>
    <row r="41" spans="1:16" ht="7.5" customHeight="1" thickBot="1">
      <c r="A41" s="194"/>
      <c r="B41" s="89"/>
      <c r="C41" s="41"/>
      <c r="D41" s="41"/>
      <c r="E41" s="41"/>
      <c r="F41" s="41"/>
      <c r="G41" s="41"/>
      <c r="H41" s="41"/>
      <c r="I41" s="41"/>
      <c r="J41" s="196"/>
    </row>
    <row r="42" spans="1:16" ht="17.25" customHeight="1" thickBot="1">
      <c r="A42" s="194"/>
      <c r="B42" s="89" t="s">
        <v>138</v>
      </c>
      <c r="C42" s="253" t="s">
        <v>342</v>
      </c>
      <c r="D42" s="254"/>
      <c r="E42" s="254"/>
      <c r="F42" s="254"/>
      <c r="G42" s="254"/>
      <c r="H42" s="254"/>
      <c r="I42" s="255"/>
      <c r="J42" s="196"/>
      <c r="L42" s="236" t="s">
        <v>357</v>
      </c>
      <c r="M42" s="236"/>
      <c r="N42" s="236"/>
      <c r="O42" s="236"/>
      <c r="P42" s="236"/>
    </row>
    <row r="43" spans="1:16" ht="7.5" customHeight="1" thickBot="1">
      <c r="A43" s="194"/>
      <c r="B43" s="89"/>
      <c r="C43" s="41"/>
      <c r="D43" s="41"/>
      <c r="E43" s="41"/>
      <c r="F43" s="41"/>
      <c r="G43" s="41"/>
      <c r="H43" s="41"/>
      <c r="I43" s="41"/>
      <c r="J43" s="196"/>
      <c r="L43" s="236"/>
      <c r="M43" s="236"/>
      <c r="N43" s="236"/>
      <c r="O43" s="236"/>
      <c r="P43" s="236"/>
    </row>
    <row r="44" spans="1:16" ht="17.25" customHeight="1" thickBot="1">
      <c r="A44" s="194"/>
      <c r="B44" s="89" t="s">
        <v>139</v>
      </c>
      <c r="C44" s="253" t="s">
        <v>343</v>
      </c>
      <c r="D44" s="254"/>
      <c r="E44" s="254"/>
      <c r="F44" s="254"/>
      <c r="G44" s="254"/>
      <c r="H44" s="254"/>
      <c r="I44" s="255"/>
      <c r="J44" s="196"/>
      <c r="L44" s="236"/>
      <c r="M44" s="236"/>
      <c r="N44" s="236"/>
      <c r="O44" s="236"/>
      <c r="P44" s="236"/>
    </row>
    <row r="45" spans="1:16" ht="7.5" customHeight="1" thickBot="1">
      <c r="A45" s="194"/>
      <c r="B45" s="89"/>
      <c r="C45" s="41"/>
      <c r="D45" s="41"/>
      <c r="E45" s="41"/>
      <c r="F45" s="41"/>
      <c r="G45" s="41"/>
      <c r="H45" s="41"/>
      <c r="I45" s="41"/>
      <c r="J45" s="196"/>
      <c r="L45" s="236"/>
      <c r="M45" s="236"/>
      <c r="N45" s="236"/>
      <c r="O45" s="236"/>
      <c r="P45" s="236"/>
    </row>
    <row r="46" spans="1:16" ht="17.25" customHeight="1" thickBot="1">
      <c r="A46" s="194"/>
      <c r="B46" s="89" t="s">
        <v>140</v>
      </c>
      <c r="C46" s="253" t="s">
        <v>342</v>
      </c>
      <c r="D46" s="254"/>
      <c r="E46" s="254"/>
      <c r="F46" s="254"/>
      <c r="G46" s="254"/>
      <c r="H46" s="254"/>
      <c r="I46" s="255"/>
      <c r="J46" s="196"/>
      <c r="L46" s="236"/>
      <c r="M46" s="236"/>
      <c r="N46" s="236"/>
      <c r="O46" s="236"/>
      <c r="P46" s="236"/>
    </row>
    <row r="47" spans="1:16" ht="7.5" customHeight="1" thickBot="1">
      <c r="A47" s="194"/>
      <c r="B47" s="89"/>
      <c r="C47" s="41"/>
      <c r="D47" s="41"/>
      <c r="E47" s="41"/>
      <c r="F47" s="41"/>
      <c r="G47" s="41"/>
      <c r="H47" s="41"/>
      <c r="I47" s="41"/>
      <c r="J47" s="196"/>
      <c r="L47" s="236"/>
      <c r="M47" s="236"/>
      <c r="N47" s="236"/>
      <c r="O47" s="236"/>
      <c r="P47" s="236"/>
    </row>
    <row r="48" spans="1:16" ht="17.25" customHeight="1" thickBot="1">
      <c r="A48" s="194"/>
      <c r="B48" s="89" t="s">
        <v>139</v>
      </c>
      <c r="C48" s="253" t="s">
        <v>343</v>
      </c>
      <c r="D48" s="254"/>
      <c r="E48" s="254"/>
      <c r="F48" s="254"/>
      <c r="G48" s="254"/>
      <c r="H48" s="254"/>
      <c r="I48" s="255"/>
      <c r="J48" s="196"/>
      <c r="L48" s="236"/>
      <c r="M48" s="236"/>
      <c r="N48" s="236"/>
      <c r="O48" s="236"/>
      <c r="P48" s="236"/>
    </row>
    <row r="49" spans="1:16" ht="7.5" customHeight="1" thickBot="1">
      <c r="A49" s="232"/>
      <c r="B49" s="233"/>
      <c r="C49" s="234"/>
      <c r="D49" s="234"/>
      <c r="E49" s="234"/>
      <c r="F49" s="234"/>
      <c r="G49" s="234"/>
      <c r="H49" s="234"/>
      <c r="I49" s="234"/>
      <c r="J49" s="235"/>
      <c r="L49" s="236"/>
      <c r="M49" s="236"/>
      <c r="N49" s="236"/>
      <c r="O49" s="236"/>
      <c r="P49" s="236"/>
    </row>
    <row r="50" spans="1:16" ht="17.25" customHeight="1">
      <c r="A50" s="264" t="s">
        <v>11</v>
      </c>
      <c r="B50" s="265"/>
      <c r="C50" s="227"/>
      <c r="D50" s="227"/>
      <c r="E50" s="227"/>
      <c r="F50" s="227"/>
      <c r="G50" s="227"/>
      <c r="H50" s="227"/>
      <c r="I50" s="227"/>
      <c r="J50" s="223"/>
    </row>
    <row r="51" spans="1:16" ht="7.5" customHeight="1" thickBot="1">
      <c r="A51" s="198"/>
      <c r="B51" s="30"/>
      <c r="C51" s="30"/>
      <c r="D51" s="30"/>
      <c r="E51" s="30"/>
      <c r="F51" s="30"/>
      <c r="G51" s="30"/>
      <c r="H51" s="30"/>
      <c r="I51" s="30"/>
      <c r="J51" s="199"/>
    </row>
    <row r="52" spans="1:16" ht="17.25" customHeight="1" thickBot="1">
      <c r="A52" s="187" t="s">
        <v>99</v>
      </c>
      <c r="B52" s="226" t="s">
        <v>158</v>
      </c>
      <c r="C52" s="253" t="s">
        <v>12</v>
      </c>
      <c r="D52" s="254"/>
      <c r="E52" s="254"/>
      <c r="F52" s="254"/>
      <c r="G52" s="254"/>
      <c r="H52" s="254"/>
      <c r="I52" s="255"/>
      <c r="J52" s="188" t="s">
        <v>12</v>
      </c>
      <c r="M52" s="73"/>
      <c r="N52" s="73"/>
      <c r="O52" s="73"/>
      <c r="P52" s="73"/>
    </row>
    <row r="53" spans="1:16" ht="7.5" customHeight="1" thickBot="1">
      <c r="A53" s="187"/>
      <c r="B53" s="226"/>
      <c r="C53" s="33"/>
      <c r="D53" s="33"/>
      <c r="E53" s="33"/>
      <c r="F53" s="33"/>
      <c r="G53" s="33"/>
      <c r="H53" s="33"/>
      <c r="I53" s="33"/>
      <c r="J53" s="188"/>
      <c r="L53" s="73"/>
      <c r="M53" s="73"/>
      <c r="N53" s="73"/>
      <c r="O53" s="73"/>
      <c r="P53" s="73"/>
    </row>
    <row r="54" spans="1:16" ht="17.25" customHeight="1" thickBot="1">
      <c r="A54" s="230" t="s">
        <v>99</v>
      </c>
      <c r="B54" s="231" t="s">
        <v>159</v>
      </c>
      <c r="C54" s="286" t="s">
        <v>392</v>
      </c>
      <c r="D54" s="287"/>
      <c r="E54" s="287"/>
      <c r="F54" s="287"/>
      <c r="G54" s="287"/>
      <c r="H54" s="287"/>
      <c r="I54" s="288"/>
      <c r="J54" s="200" t="s">
        <v>392</v>
      </c>
      <c r="L54" s="256"/>
      <c r="M54" s="256"/>
      <c r="N54" s="256"/>
      <c r="O54" s="256"/>
      <c r="P54" s="256"/>
    </row>
    <row r="55" spans="1:16" ht="8.25" customHeight="1" thickBot="1">
      <c r="A55" s="230"/>
      <c r="B55" s="231"/>
      <c r="C55" s="45"/>
      <c r="D55" s="45"/>
      <c r="E55" s="45"/>
      <c r="F55" s="45"/>
      <c r="G55" s="45"/>
      <c r="H55" s="45"/>
      <c r="I55" s="45"/>
      <c r="J55" s="201"/>
      <c r="L55" s="256"/>
      <c r="M55" s="256"/>
      <c r="N55" s="256"/>
      <c r="O55" s="256"/>
      <c r="P55" s="256"/>
    </row>
    <row r="56" spans="1:16" ht="17.25" customHeight="1" thickBot="1">
      <c r="A56" s="230" t="s">
        <v>99</v>
      </c>
      <c r="B56" s="231" t="s">
        <v>160</v>
      </c>
      <c r="C56" s="92"/>
      <c r="D56" s="45"/>
      <c r="E56" s="45" t="s">
        <v>21</v>
      </c>
      <c r="F56" s="45"/>
      <c r="G56" s="45"/>
      <c r="H56" s="45"/>
      <c r="I56" s="45"/>
      <c r="J56" s="188" t="s">
        <v>95</v>
      </c>
      <c r="L56" s="256"/>
      <c r="M56" s="256"/>
      <c r="N56" s="256"/>
      <c r="O56" s="256"/>
      <c r="P56" s="256"/>
    </row>
    <row r="57" spans="1:16" ht="7.5" customHeight="1" thickBot="1">
      <c r="A57" s="230"/>
      <c r="B57" s="231"/>
      <c r="C57" s="45"/>
      <c r="D57" s="45"/>
      <c r="E57" s="45"/>
      <c r="F57" s="45"/>
      <c r="G57" s="45"/>
      <c r="H57" s="45"/>
      <c r="I57" s="45"/>
      <c r="J57" s="201"/>
      <c r="L57" s="73"/>
      <c r="M57" s="73"/>
      <c r="N57" s="73"/>
      <c r="O57" s="73"/>
      <c r="P57" s="73"/>
    </row>
    <row r="58" spans="1:16" ht="17.25" customHeight="1" thickBot="1">
      <c r="A58" s="187" t="s">
        <v>99</v>
      </c>
      <c r="B58" s="226" t="s">
        <v>161</v>
      </c>
      <c r="C58" s="253" t="s">
        <v>157</v>
      </c>
      <c r="D58" s="254"/>
      <c r="E58" s="254"/>
      <c r="F58" s="254"/>
      <c r="G58" s="254"/>
      <c r="H58" s="254"/>
      <c r="I58" s="255"/>
      <c r="J58" s="188" t="s">
        <v>153</v>
      </c>
      <c r="L58" s="73"/>
      <c r="M58" s="73"/>
      <c r="N58" s="73"/>
      <c r="O58" s="73"/>
      <c r="P58" s="73"/>
    </row>
    <row r="59" spans="1:16" ht="7.5" customHeight="1" thickBot="1">
      <c r="A59" s="189"/>
      <c r="B59" s="44"/>
      <c r="C59" s="33"/>
      <c r="D59" s="33"/>
      <c r="E59" s="33"/>
      <c r="F59" s="33"/>
      <c r="G59" s="33"/>
      <c r="H59" s="33"/>
      <c r="I59" s="33"/>
      <c r="J59" s="188"/>
    </row>
    <row r="60" spans="1:16" ht="17.25" customHeight="1" thickBot="1">
      <c r="A60" s="187" t="s">
        <v>99</v>
      </c>
      <c r="B60" s="226" t="s">
        <v>142</v>
      </c>
      <c r="C60" s="253" t="s">
        <v>53</v>
      </c>
      <c r="D60" s="254"/>
      <c r="E60" s="254"/>
      <c r="F60" s="254"/>
      <c r="G60" s="254"/>
      <c r="H60" s="254"/>
      <c r="I60" s="255"/>
      <c r="J60" s="188" t="s">
        <v>154</v>
      </c>
    </row>
    <row r="61" spans="1:16" ht="7.5" customHeight="1" thickBot="1">
      <c r="A61" s="189"/>
      <c r="B61" s="44"/>
      <c r="C61" s="33"/>
      <c r="D61" s="33"/>
      <c r="E61" s="33"/>
      <c r="F61" s="33"/>
      <c r="G61" s="33"/>
      <c r="H61" s="33"/>
      <c r="I61" s="33"/>
      <c r="J61" s="188"/>
    </row>
    <row r="62" spans="1:16" ht="17.25" customHeight="1" thickBot="1">
      <c r="A62" s="187" t="s">
        <v>99</v>
      </c>
      <c r="B62" s="226" t="s">
        <v>143</v>
      </c>
      <c r="C62" s="253" t="s">
        <v>53</v>
      </c>
      <c r="D62" s="254"/>
      <c r="E62" s="254"/>
      <c r="F62" s="254"/>
      <c r="G62" s="254"/>
      <c r="H62" s="254"/>
      <c r="I62" s="255"/>
      <c r="J62" s="188" t="s">
        <v>154</v>
      </c>
    </row>
    <row r="63" spans="1:16" ht="7.5" customHeight="1" thickBot="1">
      <c r="A63" s="189"/>
      <c r="B63" s="44"/>
      <c r="C63" s="33"/>
      <c r="D63" s="33"/>
      <c r="E63" s="33"/>
      <c r="F63" s="33"/>
      <c r="G63" s="33"/>
      <c r="H63" s="33"/>
      <c r="I63" s="33"/>
      <c r="J63" s="188"/>
    </row>
    <row r="64" spans="1:16" ht="17.25" customHeight="1" thickBot="1">
      <c r="A64" s="187" t="s">
        <v>99</v>
      </c>
      <c r="B64" s="226" t="s">
        <v>145</v>
      </c>
      <c r="C64" s="253" t="s">
        <v>393</v>
      </c>
      <c r="D64" s="254"/>
      <c r="E64" s="254"/>
      <c r="F64" s="254"/>
      <c r="G64" s="254"/>
      <c r="H64" s="254"/>
      <c r="I64" s="255"/>
      <c r="J64" s="188" t="s">
        <v>393</v>
      </c>
    </row>
    <row r="65" spans="1:16" ht="7.5" customHeight="1" thickBot="1">
      <c r="A65" s="187"/>
      <c r="B65" s="226"/>
      <c r="C65" s="123"/>
      <c r="D65" s="123"/>
      <c r="E65" s="123"/>
      <c r="F65" s="123"/>
      <c r="G65" s="123"/>
      <c r="H65" s="123"/>
      <c r="I65" s="123"/>
      <c r="J65" s="188"/>
    </row>
    <row r="66" spans="1:16" ht="17.25" customHeight="1" thickBot="1">
      <c r="A66" s="187" t="s">
        <v>99</v>
      </c>
      <c r="B66" s="226" t="s">
        <v>162</v>
      </c>
      <c r="C66" s="253" t="s">
        <v>373</v>
      </c>
      <c r="D66" s="254"/>
      <c r="E66" s="254"/>
      <c r="F66" s="254"/>
      <c r="G66" s="254"/>
      <c r="H66" s="254"/>
      <c r="I66" s="255"/>
      <c r="J66" s="188"/>
      <c r="L66" s="105"/>
      <c r="M66" s="105"/>
      <c r="N66" s="105"/>
      <c r="O66" s="105"/>
      <c r="P66" s="105"/>
    </row>
    <row r="67" spans="1:16" ht="7.5" customHeight="1" thickBot="1">
      <c r="A67" s="189"/>
      <c r="B67" s="44"/>
      <c r="C67" s="33"/>
      <c r="D67" s="33"/>
      <c r="E67" s="33"/>
      <c r="F67" s="33"/>
      <c r="G67" s="33"/>
      <c r="H67" s="33"/>
      <c r="I67" s="33"/>
      <c r="J67" s="188"/>
    </row>
    <row r="68" spans="1:16" ht="17.25" customHeight="1" thickBot="1">
      <c r="A68" s="187" t="s">
        <v>99</v>
      </c>
      <c r="B68" s="226" t="s">
        <v>142</v>
      </c>
      <c r="C68" s="253" t="s">
        <v>155</v>
      </c>
      <c r="D68" s="254"/>
      <c r="E68" s="254"/>
      <c r="F68" s="254"/>
      <c r="G68" s="254"/>
      <c r="H68" s="254"/>
      <c r="I68" s="255"/>
      <c r="J68" s="188"/>
    </row>
    <row r="69" spans="1:16" ht="7.5" customHeight="1" thickBot="1">
      <c r="A69" s="189"/>
      <c r="B69" s="44"/>
      <c r="C69" s="33"/>
      <c r="D69" s="33"/>
      <c r="E69" s="33"/>
      <c r="F69" s="33"/>
      <c r="G69" s="33"/>
      <c r="H69" s="33"/>
      <c r="I69" s="33"/>
      <c r="J69" s="188"/>
    </row>
    <row r="70" spans="1:16" ht="17.25" customHeight="1" thickBot="1">
      <c r="A70" s="187" t="s">
        <v>99</v>
      </c>
      <c r="B70" s="226" t="s">
        <v>143</v>
      </c>
      <c r="C70" s="253" t="s">
        <v>156</v>
      </c>
      <c r="D70" s="254"/>
      <c r="E70" s="254"/>
      <c r="F70" s="254"/>
      <c r="G70" s="254"/>
      <c r="H70" s="254"/>
      <c r="I70" s="255"/>
      <c r="J70" s="188"/>
    </row>
    <row r="71" spans="1:16" ht="7.5" customHeight="1" thickBot="1">
      <c r="A71" s="189"/>
      <c r="B71" s="44"/>
      <c r="C71" s="33"/>
      <c r="D71" s="33"/>
      <c r="E71" s="33"/>
      <c r="F71" s="33"/>
      <c r="G71" s="33"/>
      <c r="H71" s="33"/>
      <c r="I71" s="33"/>
      <c r="J71" s="188"/>
    </row>
    <row r="72" spans="1:16" ht="17.25" customHeight="1" thickBot="1">
      <c r="A72" s="187" t="s">
        <v>99</v>
      </c>
      <c r="B72" s="226" t="s">
        <v>145</v>
      </c>
      <c r="C72" s="266" t="s">
        <v>394</v>
      </c>
      <c r="D72" s="254"/>
      <c r="E72" s="254"/>
      <c r="F72" s="254"/>
      <c r="G72" s="254"/>
      <c r="H72" s="254"/>
      <c r="I72" s="255"/>
      <c r="J72" s="188"/>
    </row>
    <row r="73" spans="1:16" ht="7.5" customHeight="1">
      <c r="A73" s="191"/>
      <c r="B73" s="26"/>
      <c r="C73" s="28"/>
      <c r="D73" s="28"/>
      <c r="E73" s="28"/>
      <c r="F73" s="28"/>
      <c r="G73" s="28"/>
      <c r="H73" s="28"/>
      <c r="I73" s="28"/>
      <c r="J73" s="192"/>
    </row>
    <row r="74" spans="1:16" ht="17.25" customHeight="1">
      <c r="A74" s="237" t="s">
        <v>146</v>
      </c>
      <c r="B74" s="238"/>
      <c r="C74" s="228"/>
      <c r="D74" s="228"/>
      <c r="E74" s="228"/>
      <c r="F74" s="228"/>
      <c r="G74" s="228"/>
      <c r="H74" s="228"/>
      <c r="I74" s="228"/>
      <c r="J74" s="197"/>
    </row>
    <row r="75" spans="1:16" ht="7.5" customHeight="1" thickBot="1">
      <c r="A75" s="198"/>
      <c r="B75" s="30"/>
      <c r="C75" s="30"/>
      <c r="D75" s="30"/>
      <c r="E75" s="30"/>
      <c r="F75" s="30"/>
      <c r="G75" s="30"/>
      <c r="H75" s="30"/>
      <c r="I75" s="30"/>
      <c r="J75" s="199"/>
    </row>
    <row r="76" spans="1:16" ht="17.25" customHeight="1" thickBot="1">
      <c r="A76" s="187" t="s">
        <v>99</v>
      </c>
      <c r="B76" s="226" t="s">
        <v>169</v>
      </c>
      <c r="C76" s="253" t="s">
        <v>163</v>
      </c>
      <c r="D76" s="254"/>
      <c r="E76" s="254"/>
      <c r="F76" s="254"/>
      <c r="G76" s="254"/>
      <c r="H76" s="254"/>
      <c r="I76" s="255"/>
      <c r="J76" s="188"/>
      <c r="M76" s="105"/>
      <c r="N76" s="105"/>
      <c r="O76" s="105"/>
      <c r="P76" s="105"/>
    </row>
    <row r="77" spans="1:16" ht="7.5" customHeight="1" thickBot="1">
      <c r="A77" s="189"/>
      <c r="B77" s="44"/>
      <c r="C77" s="33"/>
      <c r="D77" s="33"/>
      <c r="E77" s="33"/>
      <c r="F77" s="33"/>
      <c r="G77" s="33"/>
      <c r="H77" s="33"/>
      <c r="I77" s="33"/>
      <c r="J77" s="188"/>
      <c r="L77" s="105"/>
      <c r="M77" s="105"/>
      <c r="N77" s="105"/>
      <c r="O77" s="105"/>
      <c r="P77" s="105"/>
    </row>
    <row r="78" spans="1:16" ht="17.25" customHeight="1" thickBot="1">
      <c r="A78" s="187" t="s">
        <v>99</v>
      </c>
      <c r="B78" s="226" t="s">
        <v>142</v>
      </c>
      <c r="C78" s="253" t="s">
        <v>164</v>
      </c>
      <c r="D78" s="254"/>
      <c r="E78" s="254"/>
      <c r="F78" s="254"/>
      <c r="G78" s="254"/>
      <c r="H78" s="254"/>
      <c r="I78" s="255"/>
      <c r="J78" s="188"/>
      <c r="L78" s="256"/>
      <c r="M78" s="256"/>
      <c r="N78" s="256"/>
      <c r="O78" s="256"/>
      <c r="P78" s="256"/>
    </row>
    <row r="79" spans="1:16" ht="8.25" customHeight="1" thickBot="1">
      <c r="A79" s="189"/>
      <c r="B79" s="44"/>
      <c r="C79" s="33"/>
      <c r="D79" s="33"/>
      <c r="E79" s="33"/>
      <c r="F79" s="33"/>
      <c r="G79" s="33"/>
      <c r="H79" s="33"/>
      <c r="I79" s="33"/>
      <c r="J79" s="188"/>
      <c r="L79" s="256"/>
      <c r="M79" s="256"/>
      <c r="N79" s="256"/>
      <c r="O79" s="256"/>
      <c r="P79" s="256"/>
    </row>
    <row r="80" spans="1:16" ht="17.25" customHeight="1" thickBot="1">
      <c r="A80" s="187" t="s">
        <v>99</v>
      </c>
      <c r="B80" s="226" t="s">
        <v>143</v>
      </c>
      <c r="C80" s="253" t="s">
        <v>165</v>
      </c>
      <c r="D80" s="254"/>
      <c r="E80" s="254"/>
      <c r="F80" s="254"/>
      <c r="G80" s="254"/>
      <c r="H80" s="254"/>
      <c r="I80" s="255"/>
      <c r="J80" s="188"/>
      <c r="L80" s="256"/>
      <c r="M80" s="256"/>
      <c r="N80" s="256"/>
      <c r="O80" s="256"/>
      <c r="P80" s="256"/>
    </row>
    <row r="81" spans="1:16" ht="7.5" customHeight="1" thickBot="1">
      <c r="A81" s="189"/>
      <c r="B81" s="44"/>
      <c r="C81" s="33"/>
      <c r="D81" s="33"/>
      <c r="E81" s="33"/>
      <c r="F81" s="33"/>
      <c r="G81" s="33"/>
      <c r="H81" s="33"/>
      <c r="I81" s="33"/>
      <c r="J81" s="188"/>
    </row>
    <row r="82" spans="1:16" ht="17.25" customHeight="1" thickBot="1">
      <c r="A82" s="187" t="s">
        <v>99</v>
      </c>
      <c r="B82" s="226" t="s">
        <v>145</v>
      </c>
      <c r="C82" s="266" t="s">
        <v>395</v>
      </c>
      <c r="D82" s="254"/>
      <c r="E82" s="254"/>
      <c r="F82" s="254"/>
      <c r="G82" s="254"/>
      <c r="H82" s="254"/>
      <c r="I82" s="255"/>
      <c r="J82" s="188"/>
    </row>
    <row r="83" spans="1:16" ht="7.5" customHeight="1" thickBot="1">
      <c r="A83" s="230"/>
      <c r="B83" s="231"/>
      <c r="C83" s="45"/>
      <c r="D83" s="45"/>
      <c r="E83" s="45"/>
      <c r="F83" s="45"/>
      <c r="G83" s="45"/>
      <c r="H83" s="45"/>
      <c r="I83" s="45"/>
      <c r="J83" s="201"/>
      <c r="L83" s="105"/>
      <c r="M83" s="105"/>
      <c r="N83" s="105"/>
      <c r="O83" s="105"/>
      <c r="P83" s="105"/>
    </row>
    <row r="84" spans="1:16" ht="17.25" customHeight="1" thickBot="1">
      <c r="A84" s="187" t="s">
        <v>99</v>
      </c>
      <c r="B84" s="226" t="s">
        <v>170</v>
      </c>
      <c r="C84" s="253" t="s">
        <v>166</v>
      </c>
      <c r="D84" s="254"/>
      <c r="E84" s="254"/>
      <c r="F84" s="254"/>
      <c r="G84" s="254"/>
      <c r="H84" s="254"/>
      <c r="I84" s="255"/>
      <c r="J84" s="188"/>
      <c r="L84" s="105"/>
      <c r="M84" s="105"/>
      <c r="N84" s="105"/>
      <c r="O84" s="105"/>
      <c r="P84" s="105"/>
    </row>
    <row r="85" spans="1:16" ht="7.5" customHeight="1" thickBot="1">
      <c r="A85" s="189"/>
      <c r="B85" s="44"/>
      <c r="C85" s="33"/>
      <c r="D85" s="33"/>
      <c r="E85" s="33"/>
      <c r="F85" s="33"/>
      <c r="G85" s="33"/>
      <c r="H85" s="33"/>
      <c r="I85" s="33"/>
      <c r="J85" s="188"/>
    </row>
    <row r="86" spans="1:16" ht="17.25" customHeight="1" thickBot="1">
      <c r="A86" s="187" t="s">
        <v>99</v>
      </c>
      <c r="B86" s="226" t="s">
        <v>142</v>
      </c>
      <c r="C86" s="253" t="s">
        <v>167</v>
      </c>
      <c r="D86" s="254"/>
      <c r="E86" s="254"/>
      <c r="F86" s="254"/>
      <c r="G86" s="254"/>
      <c r="H86" s="254"/>
      <c r="I86" s="255"/>
      <c r="J86" s="188"/>
    </row>
    <row r="87" spans="1:16" ht="7.5" customHeight="1" thickBot="1">
      <c r="A87" s="189"/>
      <c r="B87" s="44"/>
      <c r="C87" s="33"/>
      <c r="D87" s="33"/>
      <c r="E87" s="33"/>
      <c r="F87" s="33"/>
      <c r="G87" s="33"/>
      <c r="H87" s="33"/>
      <c r="I87" s="33"/>
      <c r="J87" s="188"/>
    </row>
    <row r="88" spans="1:16" ht="17.25" customHeight="1" thickBot="1">
      <c r="A88" s="187" t="s">
        <v>99</v>
      </c>
      <c r="B88" s="226" t="s">
        <v>143</v>
      </c>
      <c r="C88" s="253" t="s">
        <v>168</v>
      </c>
      <c r="D88" s="254"/>
      <c r="E88" s="254"/>
      <c r="F88" s="254"/>
      <c r="G88" s="254"/>
      <c r="H88" s="254"/>
      <c r="I88" s="255"/>
      <c r="J88" s="188"/>
    </row>
    <row r="89" spans="1:16" ht="7.5" customHeight="1" thickBot="1">
      <c r="A89" s="189"/>
      <c r="B89" s="44"/>
      <c r="C89" s="33"/>
      <c r="D89" s="33"/>
      <c r="E89" s="33"/>
      <c r="F89" s="33"/>
      <c r="G89" s="33"/>
      <c r="H89" s="33"/>
      <c r="I89" s="33"/>
      <c r="J89" s="188"/>
    </row>
    <row r="90" spans="1:16" ht="17.25" customHeight="1" thickBot="1">
      <c r="A90" s="187" t="s">
        <v>99</v>
      </c>
      <c r="B90" s="226" t="s">
        <v>145</v>
      </c>
      <c r="C90" s="253"/>
      <c r="D90" s="254"/>
      <c r="E90" s="254"/>
      <c r="F90" s="254"/>
      <c r="G90" s="254"/>
      <c r="H90" s="254"/>
      <c r="I90" s="255"/>
      <c r="J90" s="188"/>
    </row>
    <row r="91" spans="1:16" ht="7.5" customHeight="1" thickBot="1">
      <c r="A91" s="187"/>
      <c r="B91" s="226"/>
      <c r="C91" s="123"/>
      <c r="D91" s="123"/>
      <c r="E91" s="123"/>
      <c r="F91" s="123"/>
      <c r="G91" s="123"/>
      <c r="H91" s="123"/>
      <c r="I91" s="123"/>
      <c r="J91" s="188"/>
    </row>
    <row r="92" spans="1:16" ht="17.25" customHeight="1" thickBot="1">
      <c r="A92" s="187" t="s">
        <v>99</v>
      </c>
      <c r="B92" s="226" t="s">
        <v>147</v>
      </c>
      <c r="C92" s="253" t="s">
        <v>171</v>
      </c>
      <c r="D92" s="254"/>
      <c r="E92" s="254"/>
      <c r="F92" s="254"/>
      <c r="G92" s="254"/>
      <c r="H92" s="254"/>
      <c r="I92" s="255"/>
      <c r="J92" s="188"/>
      <c r="L92" s="105"/>
      <c r="M92" s="105"/>
      <c r="N92" s="105"/>
      <c r="O92" s="105"/>
      <c r="P92" s="105"/>
    </row>
    <row r="93" spans="1:16" ht="7.5" customHeight="1" thickBot="1">
      <c r="A93" s="189"/>
      <c r="B93" s="44"/>
      <c r="C93" s="33"/>
      <c r="D93" s="33"/>
      <c r="E93" s="33"/>
      <c r="F93" s="33"/>
      <c r="G93" s="33"/>
      <c r="H93" s="33"/>
      <c r="I93" s="33"/>
      <c r="J93" s="188"/>
    </row>
    <row r="94" spans="1:16" ht="17.25" customHeight="1" thickBot="1">
      <c r="A94" s="187" t="s">
        <v>99</v>
      </c>
      <c r="B94" s="226" t="s">
        <v>142</v>
      </c>
      <c r="C94" s="253" t="s">
        <v>154</v>
      </c>
      <c r="D94" s="254"/>
      <c r="E94" s="254"/>
      <c r="F94" s="254"/>
      <c r="G94" s="254"/>
      <c r="H94" s="254"/>
      <c r="I94" s="255"/>
      <c r="J94" s="188" t="s">
        <v>154</v>
      </c>
    </row>
    <row r="95" spans="1:16" ht="7.5" customHeight="1" thickBot="1">
      <c r="A95" s="189"/>
      <c r="B95" s="44"/>
      <c r="C95" s="33"/>
      <c r="D95" s="33"/>
      <c r="E95" s="33"/>
      <c r="F95" s="33"/>
      <c r="G95" s="33"/>
      <c r="H95" s="33"/>
      <c r="I95" s="33"/>
      <c r="J95" s="188"/>
    </row>
    <row r="96" spans="1:16" ht="17.25" customHeight="1" thickBot="1">
      <c r="A96" s="187" t="s">
        <v>99</v>
      </c>
      <c r="B96" s="226" t="s">
        <v>143</v>
      </c>
      <c r="C96" s="253" t="s">
        <v>154</v>
      </c>
      <c r="D96" s="254"/>
      <c r="E96" s="254"/>
      <c r="F96" s="254"/>
      <c r="G96" s="254"/>
      <c r="H96" s="254"/>
      <c r="I96" s="255"/>
      <c r="J96" s="188" t="s">
        <v>154</v>
      </c>
    </row>
    <row r="97" spans="1:16" ht="7.5" customHeight="1" thickBot="1">
      <c r="A97" s="189"/>
      <c r="B97" s="44"/>
      <c r="C97" s="33"/>
      <c r="D97" s="33"/>
      <c r="E97" s="33"/>
      <c r="F97" s="33"/>
      <c r="G97" s="33"/>
      <c r="H97" s="33"/>
      <c r="I97" s="33"/>
      <c r="J97" s="188"/>
    </row>
    <row r="98" spans="1:16" ht="17.25" customHeight="1" thickBot="1">
      <c r="A98" s="187" t="s">
        <v>99</v>
      </c>
      <c r="B98" s="226" t="s">
        <v>145</v>
      </c>
      <c r="C98" s="253"/>
      <c r="D98" s="254"/>
      <c r="E98" s="254"/>
      <c r="F98" s="254"/>
      <c r="G98" s="254"/>
      <c r="H98" s="254"/>
      <c r="I98" s="255"/>
      <c r="J98" s="188"/>
    </row>
    <row r="99" spans="1:16" ht="7.5" customHeight="1" thickBot="1">
      <c r="A99" s="187"/>
      <c r="B99" s="226"/>
      <c r="C99" s="123"/>
      <c r="D99" s="123"/>
      <c r="E99" s="123"/>
      <c r="F99" s="123"/>
      <c r="G99" s="123"/>
      <c r="H99" s="123"/>
      <c r="I99" s="123"/>
      <c r="J99" s="188"/>
    </row>
    <row r="100" spans="1:16" ht="17.25" customHeight="1" thickBot="1">
      <c r="A100" s="187" t="s">
        <v>99</v>
      </c>
      <c r="B100" s="226" t="s">
        <v>148</v>
      </c>
      <c r="C100" s="253" t="s">
        <v>172</v>
      </c>
      <c r="D100" s="254"/>
      <c r="E100" s="254"/>
      <c r="F100" s="254"/>
      <c r="G100" s="254"/>
      <c r="H100" s="254"/>
      <c r="I100" s="255"/>
      <c r="J100" s="188"/>
      <c r="L100" s="105"/>
      <c r="M100" s="105"/>
      <c r="N100" s="105"/>
      <c r="O100" s="105"/>
      <c r="P100" s="105"/>
    </row>
    <row r="101" spans="1:16" ht="7.5" customHeight="1" thickBot="1">
      <c r="A101" s="189"/>
      <c r="B101" s="44"/>
      <c r="C101" s="33"/>
      <c r="D101" s="33"/>
      <c r="E101" s="33"/>
      <c r="F101" s="33"/>
      <c r="G101" s="33"/>
      <c r="H101" s="33"/>
      <c r="I101" s="33"/>
      <c r="J101" s="188"/>
    </row>
    <row r="102" spans="1:16" ht="17.25" customHeight="1" thickBot="1">
      <c r="A102" s="187" t="s">
        <v>99</v>
      </c>
      <c r="B102" s="226" t="s">
        <v>142</v>
      </c>
      <c r="C102" s="253" t="s">
        <v>154</v>
      </c>
      <c r="D102" s="254"/>
      <c r="E102" s="254"/>
      <c r="F102" s="254"/>
      <c r="G102" s="254"/>
      <c r="H102" s="254"/>
      <c r="I102" s="255"/>
      <c r="J102" s="188" t="s">
        <v>154</v>
      </c>
    </row>
    <row r="103" spans="1:16" ht="7.5" customHeight="1" thickBot="1">
      <c r="A103" s="189"/>
      <c r="B103" s="44"/>
      <c r="C103" s="33"/>
      <c r="D103" s="33"/>
      <c r="E103" s="33"/>
      <c r="F103" s="33"/>
      <c r="G103" s="33"/>
      <c r="H103" s="33"/>
      <c r="I103" s="33"/>
      <c r="J103" s="188"/>
    </row>
    <row r="104" spans="1:16" ht="17.25" customHeight="1" thickBot="1">
      <c r="A104" s="187" t="s">
        <v>99</v>
      </c>
      <c r="B104" s="226" t="s">
        <v>143</v>
      </c>
      <c r="C104" s="253" t="s">
        <v>154</v>
      </c>
      <c r="D104" s="254"/>
      <c r="E104" s="254"/>
      <c r="F104" s="254"/>
      <c r="G104" s="254"/>
      <c r="H104" s="254"/>
      <c r="I104" s="255"/>
      <c r="J104" s="188" t="s">
        <v>154</v>
      </c>
    </row>
    <row r="105" spans="1:16" ht="7.5" customHeight="1" thickBot="1">
      <c r="A105" s="189"/>
      <c r="B105" s="44"/>
      <c r="C105" s="33"/>
      <c r="D105" s="33"/>
      <c r="E105" s="33"/>
      <c r="F105" s="33"/>
      <c r="G105" s="33"/>
      <c r="H105" s="33"/>
      <c r="I105" s="33"/>
      <c r="J105" s="188"/>
    </row>
    <row r="106" spans="1:16" ht="17.25" customHeight="1" thickBot="1">
      <c r="A106" s="187" t="s">
        <v>99</v>
      </c>
      <c r="B106" s="226" t="s">
        <v>145</v>
      </c>
      <c r="C106" s="253"/>
      <c r="D106" s="254"/>
      <c r="E106" s="254"/>
      <c r="F106" s="254"/>
      <c r="G106" s="254"/>
      <c r="H106" s="254"/>
      <c r="I106" s="255"/>
      <c r="J106" s="188"/>
    </row>
    <row r="107" spans="1:16" ht="7.5" customHeight="1" thickBot="1">
      <c r="A107" s="198"/>
      <c r="B107" s="30"/>
      <c r="C107" s="30"/>
      <c r="D107" s="30"/>
      <c r="E107" s="30"/>
      <c r="F107" s="30"/>
      <c r="G107" s="30"/>
      <c r="H107" s="30"/>
      <c r="I107" s="30"/>
      <c r="J107" s="199"/>
    </row>
    <row r="108" spans="1:16" ht="17.25" customHeight="1" thickBot="1">
      <c r="A108" s="187" t="s">
        <v>99</v>
      </c>
      <c r="B108" s="226" t="s">
        <v>149</v>
      </c>
      <c r="C108" s="253"/>
      <c r="D108" s="254"/>
      <c r="E108" s="254"/>
      <c r="F108" s="254"/>
      <c r="G108" s="254"/>
      <c r="H108" s="254"/>
      <c r="I108" s="255"/>
      <c r="J108" s="296" t="s">
        <v>173</v>
      </c>
      <c r="M108" s="105"/>
      <c r="N108" s="105"/>
      <c r="O108" s="105"/>
      <c r="P108" s="105"/>
    </row>
    <row r="109" spans="1:16" ht="7.5" customHeight="1" thickBot="1">
      <c r="A109" s="189"/>
      <c r="B109" s="44"/>
      <c r="C109" s="33"/>
      <c r="D109" s="33"/>
      <c r="E109" s="33"/>
      <c r="F109" s="33"/>
      <c r="G109" s="33"/>
      <c r="H109" s="33"/>
      <c r="I109" s="33"/>
      <c r="J109" s="297"/>
      <c r="L109" s="105"/>
      <c r="M109" s="105"/>
      <c r="N109" s="105"/>
      <c r="O109" s="105"/>
      <c r="P109" s="105"/>
    </row>
    <row r="110" spans="1:16" ht="17.25" customHeight="1" thickBot="1">
      <c r="A110" s="187" t="s">
        <v>99</v>
      </c>
      <c r="B110" s="226" t="s">
        <v>142</v>
      </c>
      <c r="C110" s="253" t="s">
        <v>154</v>
      </c>
      <c r="D110" s="254"/>
      <c r="E110" s="254"/>
      <c r="F110" s="254"/>
      <c r="G110" s="254"/>
      <c r="H110" s="254"/>
      <c r="I110" s="255"/>
      <c r="J110" s="297"/>
      <c r="L110" s="256"/>
      <c r="M110" s="256"/>
      <c r="N110" s="256"/>
      <c r="O110" s="256"/>
      <c r="P110" s="256"/>
    </row>
    <row r="111" spans="1:16" ht="8.25" customHeight="1" thickBot="1">
      <c r="A111" s="189"/>
      <c r="B111" s="44"/>
      <c r="C111" s="33"/>
      <c r="D111" s="33"/>
      <c r="E111" s="33"/>
      <c r="F111" s="33"/>
      <c r="G111" s="33"/>
      <c r="H111" s="33"/>
      <c r="I111" s="33"/>
      <c r="J111" s="297"/>
      <c r="L111" s="256"/>
      <c r="M111" s="256"/>
      <c r="N111" s="256"/>
      <c r="O111" s="256"/>
      <c r="P111" s="256"/>
    </row>
    <row r="112" spans="1:16" ht="17.25" customHeight="1" thickBot="1">
      <c r="A112" s="187" t="s">
        <v>99</v>
      </c>
      <c r="B112" s="226" t="s">
        <v>143</v>
      </c>
      <c r="C112" s="253" t="s">
        <v>154</v>
      </c>
      <c r="D112" s="254"/>
      <c r="E112" s="254"/>
      <c r="F112" s="254"/>
      <c r="G112" s="254"/>
      <c r="H112" s="254"/>
      <c r="I112" s="255"/>
      <c r="J112" s="297"/>
      <c r="L112" s="256"/>
      <c r="M112" s="256"/>
      <c r="N112" s="256"/>
      <c r="O112" s="256"/>
      <c r="P112" s="256"/>
    </row>
    <row r="113" spans="1:16" ht="7.5" customHeight="1" thickBot="1">
      <c r="A113" s="189"/>
      <c r="B113" s="44"/>
      <c r="C113" s="33"/>
      <c r="D113" s="33"/>
      <c r="E113" s="33"/>
      <c r="F113" s="33"/>
      <c r="G113" s="33"/>
      <c r="H113" s="33"/>
      <c r="I113" s="33"/>
      <c r="J113" s="297"/>
    </row>
    <row r="114" spans="1:16" ht="17.25" customHeight="1" thickBot="1">
      <c r="A114" s="187" t="s">
        <v>99</v>
      </c>
      <c r="B114" s="226" t="s">
        <v>145</v>
      </c>
      <c r="C114" s="253"/>
      <c r="D114" s="254"/>
      <c r="E114" s="254"/>
      <c r="F114" s="254"/>
      <c r="G114" s="254"/>
      <c r="H114" s="254"/>
      <c r="I114" s="255"/>
      <c r="J114" s="297"/>
    </row>
    <row r="115" spans="1:16" ht="7.5" customHeight="1" thickBot="1">
      <c r="A115" s="230"/>
      <c r="B115" s="231"/>
      <c r="C115" s="45"/>
      <c r="D115" s="45"/>
      <c r="E115" s="45"/>
      <c r="F115" s="45"/>
      <c r="G115" s="45"/>
      <c r="H115" s="45"/>
      <c r="I115" s="45"/>
      <c r="J115" s="297"/>
      <c r="L115" s="105"/>
      <c r="M115" s="105"/>
      <c r="N115" s="105"/>
      <c r="O115" s="105"/>
      <c r="P115" s="105"/>
    </row>
    <row r="116" spans="1:16" ht="17.25" customHeight="1" thickBot="1">
      <c r="A116" s="187" t="s">
        <v>99</v>
      </c>
      <c r="B116" s="226" t="s">
        <v>150</v>
      </c>
      <c r="C116" s="253"/>
      <c r="D116" s="254"/>
      <c r="E116" s="254"/>
      <c r="F116" s="254"/>
      <c r="G116" s="254"/>
      <c r="H116" s="254"/>
      <c r="I116" s="255"/>
      <c r="J116" s="297"/>
      <c r="L116" s="105"/>
      <c r="M116" s="105"/>
      <c r="N116" s="105"/>
      <c r="O116" s="105"/>
      <c r="P116" s="105"/>
    </row>
    <row r="117" spans="1:16" ht="7.5" customHeight="1" thickBot="1">
      <c r="A117" s="189"/>
      <c r="B117" s="44"/>
      <c r="C117" s="33"/>
      <c r="D117" s="33"/>
      <c r="E117" s="33"/>
      <c r="F117" s="33"/>
      <c r="G117" s="33"/>
      <c r="H117" s="33"/>
      <c r="I117" s="33"/>
      <c r="J117" s="297"/>
    </row>
    <row r="118" spans="1:16" ht="17.25" customHeight="1" thickBot="1">
      <c r="A118" s="187" t="s">
        <v>99</v>
      </c>
      <c r="B118" s="226" t="s">
        <v>142</v>
      </c>
      <c r="C118" s="253" t="s">
        <v>154</v>
      </c>
      <c r="D118" s="254"/>
      <c r="E118" s="254"/>
      <c r="F118" s="254"/>
      <c r="G118" s="254"/>
      <c r="H118" s="254"/>
      <c r="I118" s="255"/>
      <c r="J118" s="297"/>
    </row>
    <row r="119" spans="1:16" ht="7.5" customHeight="1" thickBot="1">
      <c r="A119" s="189"/>
      <c r="B119" s="44"/>
      <c r="C119" s="33"/>
      <c r="D119" s="33"/>
      <c r="E119" s="33"/>
      <c r="F119" s="33"/>
      <c r="G119" s="33"/>
      <c r="H119" s="33"/>
      <c r="I119" s="33"/>
      <c r="J119" s="297"/>
    </row>
    <row r="120" spans="1:16" ht="17.25" customHeight="1" thickBot="1">
      <c r="A120" s="187" t="s">
        <v>99</v>
      </c>
      <c r="B120" s="226" t="s">
        <v>143</v>
      </c>
      <c r="C120" s="253" t="s">
        <v>154</v>
      </c>
      <c r="D120" s="254"/>
      <c r="E120" s="254"/>
      <c r="F120" s="254"/>
      <c r="G120" s="254"/>
      <c r="H120" s="254"/>
      <c r="I120" s="255"/>
      <c r="J120" s="297"/>
    </row>
    <row r="121" spans="1:16" ht="7.5" customHeight="1" thickBot="1">
      <c r="A121" s="189"/>
      <c r="B121" s="44"/>
      <c r="C121" s="33"/>
      <c r="D121" s="33"/>
      <c r="E121" s="33"/>
      <c r="F121" s="33"/>
      <c r="G121" s="33"/>
      <c r="H121" s="33"/>
      <c r="I121" s="33"/>
      <c r="J121" s="297"/>
    </row>
    <row r="122" spans="1:16" ht="17.25" customHeight="1" thickBot="1">
      <c r="A122" s="187" t="s">
        <v>99</v>
      </c>
      <c r="B122" s="226" t="s">
        <v>145</v>
      </c>
      <c r="C122" s="253"/>
      <c r="D122" s="254"/>
      <c r="E122" s="254"/>
      <c r="F122" s="254"/>
      <c r="G122" s="254"/>
      <c r="H122" s="254"/>
      <c r="I122" s="255"/>
      <c r="J122" s="297"/>
    </row>
    <row r="123" spans="1:16" ht="7.5" customHeight="1" thickBot="1">
      <c r="A123" s="187"/>
      <c r="B123" s="226"/>
      <c r="C123" s="123"/>
      <c r="D123" s="123"/>
      <c r="E123" s="123"/>
      <c r="F123" s="123"/>
      <c r="G123" s="123"/>
      <c r="H123" s="123"/>
      <c r="I123" s="123"/>
      <c r="J123" s="297"/>
    </row>
    <row r="124" spans="1:16" ht="17.25" customHeight="1" thickBot="1">
      <c r="A124" s="187" t="s">
        <v>99</v>
      </c>
      <c r="B124" s="226" t="s">
        <v>151</v>
      </c>
      <c r="C124" s="253"/>
      <c r="D124" s="254"/>
      <c r="E124" s="254"/>
      <c r="F124" s="254"/>
      <c r="G124" s="254"/>
      <c r="H124" s="254"/>
      <c r="I124" s="255"/>
      <c r="J124" s="297"/>
      <c r="L124" s="105"/>
      <c r="M124" s="105"/>
      <c r="N124" s="105"/>
      <c r="O124" s="105"/>
      <c r="P124" s="105"/>
    </row>
    <row r="125" spans="1:16" ht="7.5" customHeight="1" thickBot="1">
      <c r="A125" s="189"/>
      <c r="B125" s="44"/>
      <c r="C125" s="33"/>
      <c r="D125" s="33"/>
      <c r="E125" s="33"/>
      <c r="F125" s="33"/>
      <c r="G125" s="33"/>
      <c r="H125" s="33"/>
      <c r="I125" s="33"/>
      <c r="J125" s="297"/>
    </row>
    <row r="126" spans="1:16" ht="17.25" customHeight="1" thickBot="1">
      <c r="A126" s="187" t="s">
        <v>99</v>
      </c>
      <c r="B126" s="226" t="s">
        <v>142</v>
      </c>
      <c r="C126" s="253" t="s">
        <v>154</v>
      </c>
      <c r="D126" s="254"/>
      <c r="E126" s="254"/>
      <c r="F126" s="254"/>
      <c r="G126" s="254"/>
      <c r="H126" s="254"/>
      <c r="I126" s="255"/>
      <c r="J126" s="297"/>
    </row>
    <row r="127" spans="1:16" ht="7.5" customHeight="1" thickBot="1">
      <c r="A127" s="189"/>
      <c r="B127" s="44"/>
      <c r="C127" s="33"/>
      <c r="D127" s="33"/>
      <c r="E127" s="33"/>
      <c r="F127" s="33"/>
      <c r="G127" s="33"/>
      <c r="H127" s="33"/>
      <c r="I127" s="33"/>
      <c r="J127" s="297"/>
    </row>
    <row r="128" spans="1:16" ht="17.25" customHeight="1" thickBot="1">
      <c r="A128" s="187" t="s">
        <v>99</v>
      </c>
      <c r="B128" s="226" t="s">
        <v>143</v>
      </c>
      <c r="C128" s="253" t="s">
        <v>154</v>
      </c>
      <c r="D128" s="254"/>
      <c r="E128" s="254"/>
      <c r="F128" s="254"/>
      <c r="G128" s="254"/>
      <c r="H128" s="254"/>
      <c r="I128" s="255"/>
      <c r="J128" s="297"/>
    </row>
    <row r="129" spans="1:16" ht="7.5" customHeight="1" thickBot="1">
      <c r="A129" s="189"/>
      <c r="B129" s="44"/>
      <c r="C129" s="33"/>
      <c r="D129" s="33"/>
      <c r="E129" s="33"/>
      <c r="F129" s="33"/>
      <c r="G129" s="33"/>
      <c r="H129" s="33"/>
      <c r="I129" s="33"/>
      <c r="J129" s="297"/>
    </row>
    <row r="130" spans="1:16" ht="17.25" customHeight="1" thickBot="1">
      <c r="A130" s="187" t="s">
        <v>99</v>
      </c>
      <c r="B130" s="226" t="s">
        <v>145</v>
      </c>
      <c r="C130" s="253"/>
      <c r="D130" s="254"/>
      <c r="E130" s="254"/>
      <c r="F130" s="254"/>
      <c r="G130" s="254"/>
      <c r="H130" s="254"/>
      <c r="I130" s="255"/>
      <c r="J130" s="297"/>
    </row>
    <row r="131" spans="1:16" ht="7.5" customHeight="1" thickBot="1">
      <c r="A131" s="187"/>
      <c r="B131" s="226"/>
      <c r="C131" s="123"/>
      <c r="D131" s="123"/>
      <c r="E131" s="123"/>
      <c r="F131" s="123"/>
      <c r="G131" s="123"/>
      <c r="H131" s="123"/>
      <c r="I131" s="123"/>
      <c r="J131" s="297"/>
    </row>
    <row r="132" spans="1:16" ht="17.25" customHeight="1" thickBot="1">
      <c r="A132" s="187" t="s">
        <v>99</v>
      </c>
      <c r="B132" s="226" t="s">
        <v>152</v>
      </c>
      <c r="C132" s="253"/>
      <c r="D132" s="254"/>
      <c r="E132" s="254"/>
      <c r="F132" s="254"/>
      <c r="G132" s="254"/>
      <c r="H132" s="254"/>
      <c r="I132" s="255"/>
      <c r="J132" s="297"/>
      <c r="L132" s="105"/>
      <c r="M132" s="105"/>
      <c r="N132" s="105"/>
      <c r="O132" s="105"/>
      <c r="P132" s="105"/>
    </row>
    <row r="133" spans="1:16" ht="7.5" customHeight="1" thickBot="1">
      <c r="A133" s="189"/>
      <c r="B133" s="44"/>
      <c r="C133" s="33"/>
      <c r="D133" s="33"/>
      <c r="E133" s="33"/>
      <c r="F133" s="33"/>
      <c r="G133" s="33"/>
      <c r="H133" s="33"/>
      <c r="I133" s="33"/>
      <c r="J133" s="297"/>
    </row>
    <row r="134" spans="1:16" ht="17.25" customHeight="1" thickBot="1">
      <c r="A134" s="187" t="s">
        <v>99</v>
      </c>
      <c r="B134" s="226" t="s">
        <v>142</v>
      </c>
      <c r="C134" s="253"/>
      <c r="D134" s="254"/>
      <c r="E134" s="254"/>
      <c r="F134" s="254"/>
      <c r="G134" s="254"/>
      <c r="H134" s="254"/>
      <c r="I134" s="255"/>
      <c r="J134" s="297"/>
    </row>
    <row r="135" spans="1:16" ht="7.5" customHeight="1" thickBot="1">
      <c r="A135" s="189"/>
      <c r="B135" s="44"/>
      <c r="C135" s="33"/>
      <c r="D135" s="33"/>
      <c r="E135" s="33"/>
      <c r="F135" s="33"/>
      <c r="G135" s="33"/>
      <c r="H135" s="33"/>
      <c r="I135" s="33"/>
      <c r="J135" s="297"/>
    </row>
    <row r="136" spans="1:16" ht="17.25" customHeight="1" thickBot="1">
      <c r="A136" s="187" t="s">
        <v>99</v>
      </c>
      <c r="B136" s="226" t="s">
        <v>143</v>
      </c>
      <c r="C136" s="253"/>
      <c r="D136" s="254"/>
      <c r="E136" s="254"/>
      <c r="F136" s="254"/>
      <c r="G136" s="254"/>
      <c r="H136" s="254"/>
      <c r="I136" s="255"/>
      <c r="J136" s="297"/>
    </row>
    <row r="137" spans="1:16" ht="7.5" customHeight="1" thickBot="1">
      <c r="A137" s="189"/>
      <c r="B137" s="44"/>
      <c r="C137" s="33"/>
      <c r="D137" s="33"/>
      <c r="E137" s="33"/>
      <c r="F137" s="33"/>
      <c r="G137" s="33"/>
      <c r="H137" s="33"/>
      <c r="I137" s="33"/>
      <c r="J137" s="297"/>
    </row>
    <row r="138" spans="1:16" ht="17.25" customHeight="1" thickBot="1">
      <c r="A138" s="187" t="s">
        <v>99</v>
      </c>
      <c r="B138" s="226" t="s">
        <v>145</v>
      </c>
      <c r="C138" s="253"/>
      <c r="D138" s="254"/>
      <c r="E138" s="254"/>
      <c r="F138" s="254"/>
      <c r="G138" s="254"/>
      <c r="H138" s="254"/>
      <c r="I138" s="255"/>
      <c r="J138" s="297"/>
    </row>
    <row r="139" spans="1:16" ht="7.5" customHeight="1" thickBot="1">
      <c r="A139" s="215"/>
      <c r="B139" s="216"/>
      <c r="C139" s="220"/>
      <c r="D139" s="220"/>
      <c r="E139" s="220"/>
      <c r="F139" s="220"/>
      <c r="G139" s="220"/>
      <c r="H139" s="220"/>
      <c r="I139" s="220"/>
      <c r="J139" s="221"/>
    </row>
    <row r="140" spans="1:16" ht="17.25" customHeight="1">
      <c r="A140" s="264" t="s">
        <v>14</v>
      </c>
      <c r="B140" s="265"/>
      <c r="C140" s="222"/>
      <c r="D140" s="222"/>
      <c r="E140" s="222"/>
      <c r="F140" s="222"/>
      <c r="G140" s="222"/>
      <c r="H140" s="222"/>
      <c r="I140" s="222"/>
      <c r="J140" s="223"/>
    </row>
    <row r="141" spans="1:16" ht="17.25" customHeight="1">
      <c r="A141" s="246" t="s">
        <v>98</v>
      </c>
      <c r="B141" s="247"/>
      <c r="C141" s="87"/>
      <c r="D141" s="87"/>
      <c r="E141" s="87"/>
      <c r="F141" s="87"/>
      <c r="G141" s="87"/>
      <c r="H141" s="87"/>
      <c r="I141" s="87"/>
      <c r="J141" s="202"/>
    </row>
    <row r="142" spans="1:16" ht="7.5" customHeight="1" thickBot="1">
      <c r="A142" s="187"/>
      <c r="B142" s="102"/>
      <c r="C142" s="77"/>
      <c r="D142" s="77"/>
      <c r="E142" s="77"/>
      <c r="F142" s="77"/>
      <c r="G142" s="77"/>
      <c r="H142" s="77"/>
      <c r="I142" s="77"/>
      <c r="J142" s="188"/>
    </row>
    <row r="143" spans="1:16" ht="17.25" customHeight="1" thickBot="1">
      <c r="A143" s="187"/>
      <c r="B143" s="102" t="s">
        <v>37</v>
      </c>
      <c r="C143" s="253" t="s">
        <v>174</v>
      </c>
      <c r="D143" s="254"/>
      <c r="E143" s="254"/>
      <c r="F143" s="254"/>
      <c r="G143" s="254"/>
      <c r="H143" s="254"/>
      <c r="I143" s="255"/>
      <c r="J143" s="203" t="s">
        <v>174</v>
      </c>
      <c r="M143" s="96"/>
      <c r="N143" s="96"/>
      <c r="O143" s="96"/>
      <c r="P143" s="96"/>
    </row>
    <row r="144" spans="1:16" s="46" customFormat="1" ht="7.5" customHeight="1" thickBot="1">
      <c r="A144" s="204"/>
      <c r="B144" s="74"/>
      <c r="C144" s="77"/>
      <c r="D144" s="77"/>
      <c r="E144" s="77"/>
      <c r="F144" s="77"/>
      <c r="G144" s="77"/>
      <c r="H144" s="77"/>
      <c r="I144" s="77"/>
      <c r="J144" s="195"/>
      <c r="L144" s="96"/>
      <c r="M144" s="96"/>
      <c r="N144" s="96"/>
      <c r="O144" s="96"/>
      <c r="P144" s="96"/>
    </row>
    <row r="145" spans="1:16" ht="17.25" customHeight="1" thickBot="1">
      <c r="A145" s="187"/>
      <c r="B145" s="102" t="s">
        <v>36</v>
      </c>
      <c r="C145" s="253" t="s">
        <v>176</v>
      </c>
      <c r="D145" s="254"/>
      <c r="E145" s="254"/>
      <c r="F145" s="254"/>
      <c r="G145" s="254"/>
      <c r="H145" s="254"/>
      <c r="I145" s="255"/>
      <c r="J145" s="203" t="s">
        <v>175</v>
      </c>
      <c r="L145" s="236" t="s">
        <v>122</v>
      </c>
      <c r="M145" s="236"/>
      <c r="N145" s="236"/>
      <c r="O145" s="236"/>
      <c r="P145" s="236"/>
    </row>
    <row r="146" spans="1:16" ht="7.5" customHeight="1" thickBot="1">
      <c r="A146" s="187"/>
      <c r="B146" s="102"/>
      <c r="C146" s="77"/>
      <c r="D146" s="77"/>
      <c r="E146" s="77"/>
      <c r="F146" s="77"/>
      <c r="G146" s="77"/>
      <c r="H146" s="77"/>
      <c r="I146" s="77"/>
      <c r="J146" s="188"/>
      <c r="L146" s="236"/>
      <c r="M146" s="236"/>
      <c r="N146" s="236"/>
      <c r="O146" s="236"/>
      <c r="P146" s="236"/>
    </row>
    <row r="147" spans="1:16" ht="17.25" customHeight="1" thickBot="1">
      <c r="A147" s="187"/>
      <c r="B147" s="77" t="s">
        <v>38</v>
      </c>
      <c r="C147" s="267">
        <v>0</v>
      </c>
      <c r="D147" s="268"/>
      <c r="E147" s="77" t="s">
        <v>40</v>
      </c>
      <c r="F147" s="77"/>
      <c r="G147" s="77"/>
      <c r="H147" s="77"/>
      <c r="I147" s="77"/>
      <c r="J147" s="205" t="s">
        <v>178</v>
      </c>
      <c r="L147" s="236"/>
      <c r="M147" s="236"/>
      <c r="N147" s="236"/>
      <c r="O147" s="236"/>
      <c r="P147" s="236"/>
    </row>
    <row r="148" spans="1:16" ht="7.5" customHeight="1" thickBot="1">
      <c r="A148" s="187"/>
      <c r="B148" s="77"/>
      <c r="C148" s="77"/>
      <c r="D148" s="77"/>
      <c r="E148" s="77"/>
      <c r="F148" s="77"/>
      <c r="G148" s="77"/>
      <c r="H148" s="77"/>
      <c r="I148" s="77"/>
      <c r="J148" s="188"/>
      <c r="L148" s="236"/>
      <c r="M148" s="236"/>
      <c r="N148" s="236"/>
      <c r="O148" s="236"/>
      <c r="P148" s="236"/>
    </row>
    <row r="149" spans="1:16" ht="17.25" customHeight="1" thickBot="1">
      <c r="A149" s="187"/>
      <c r="B149" s="77" t="s">
        <v>39</v>
      </c>
      <c r="C149" s="269" t="s">
        <v>297</v>
      </c>
      <c r="D149" s="270"/>
      <c r="E149" s="77"/>
      <c r="F149" s="271" t="s">
        <v>41</v>
      </c>
      <c r="G149" s="271"/>
      <c r="H149" s="271"/>
      <c r="I149" s="93">
        <v>0</v>
      </c>
      <c r="J149" s="188" t="s">
        <v>177</v>
      </c>
      <c r="L149" s="236"/>
      <c r="M149" s="236"/>
      <c r="N149" s="236"/>
      <c r="O149" s="236"/>
      <c r="P149" s="236"/>
    </row>
    <row r="150" spans="1:16" ht="8.25" customHeight="1">
      <c r="A150" s="187"/>
      <c r="B150" s="102"/>
      <c r="C150" s="77"/>
      <c r="D150" s="77"/>
      <c r="E150" s="77"/>
      <c r="F150" s="77"/>
      <c r="G150" s="77"/>
      <c r="H150" s="77"/>
      <c r="I150" s="77"/>
      <c r="J150" s="188"/>
      <c r="L150" s="96"/>
      <c r="M150" s="96"/>
      <c r="N150" s="96"/>
      <c r="O150" s="96"/>
      <c r="P150" s="96"/>
    </row>
    <row r="151" spans="1:16" ht="17.25" customHeight="1">
      <c r="A151" s="246" t="s">
        <v>100</v>
      </c>
      <c r="B151" s="247"/>
      <c r="C151" s="87"/>
      <c r="D151" s="87"/>
      <c r="E151" s="87"/>
      <c r="F151" s="87"/>
      <c r="G151" s="87"/>
      <c r="H151" s="87"/>
      <c r="I151" s="87"/>
      <c r="J151" s="190"/>
      <c r="L151" s="236" t="s">
        <v>118</v>
      </c>
      <c r="M151" s="236"/>
      <c r="N151" s="236"/>
      <c r="O151" s="236"/>
      <c r="P151" s="236"/>
    </row>
    <row r="152" spans="1:16" ht="7.5" customHeight="1" thickBot="1">
      <c r="A152" s="187"/>
      <c r="B152" s="102"/>
      <c r="J152" s="188"/>
      <c r="L152" s="236"/>
      <c r="M152" s="236"/>
      <c r="N152" s="236"/>
      <c r="O152" s="236"/>
      <c r="P152" s="236"/>
    </row>
    <row r="153" spans="1:16" ht="17.25" customHeight="1" thickBot="1">
      <c r="A153" s="187"/>
      <c r="B153" s="102" t="s">
        <v>304</v>
      </c>
      <c r="C153" s="250" t="s">
        <v>338</v>
      </c>
      <c r="D153" s="251"/>
      <c r="E153" s="251"/>
      <c r="F153" s="251"/>
      <c r="G153" s="251"/>
      <c r="H153" s="251"/>
      <c r="I153" s="252"/>
      <c r="J153" s="188" t="s">
        <v>339</v>
      </c>
      <c r="L153" s="236"/>
      <c r="M153" s="236"/>
      <c r="N153" s="236"/>
      <c r="O153" s="236"/>
      <c r="P153" s="236"/>
    </row>
    <row r="154" spans="1:16" ht="7.5" customHeight="1" thickBot="1">
      <c r="A154" s="187"/>
      <c r="B154" s="77"/>
      <c r="C154" s="77"/>
      <c r="D154" s="77"/>
      <c r="E154" s="77"/>
      <c r="F154" s="77"/>
      <c r="G154" s="77"/>
      <c r="H154" s="77"/>
      <c r="I154" s="77"/>
      <c r="J154" s="188"/>
      <c r="L154" s="236"/>
      <c r="M154" s="236"/>
      <c r="N154" s="236"/>
      <c r="O154" s="236"/>
      <c r="P154" s="236"/>
    </row>
    <row r="155" spans="1:16" ht="17.25" customHeight="1" thickBot="1">
      <c r="A155" s="187"/>
      <c r="B155" s="77" t="s">
        <v>31</v>
      </c>
      <c r="C155" s="269" t="s">
        <v>305</v>
      </c>
      <c r="D155" s="295"/>
      <c r="E155" s="295"/>
      <c r="F155" s="270"/>
      <c r="G155" s="77"/>
      <c r="H155" s="77"/>
      <c r="I155" s="140"/>
      <c r="J155" s="188" t="s">
        <v>306</v>
      </c>
      <c r="L155" s="236"/>
      <c r="M155" s="236"/>
      <c r="N155" s="236"/>
      <c r="O155" s="236"/>
      <c r="P155" s="236"/>
    </row>
    <row r="156" spans="1:16" ht="7.5" customHeight="1">
      <c r="A156" s="189"/>
      <c r="B156" s="44"/>
      <c r="C156" s="33"/>
      <c r="D156" s="33"/>
      <c r="E156" s="33"/>
      <c r="F156" s="33"/>
      <c r="G156" s="33"/>
      <c r="H156" s="33"/>
      <c r="I156" s="33"/>
      <c r="J156" s="188"/>
      <c r="L156" s="236"/>
      <c r="M156" s="236"/>
      <c r="N156" s="236"/>
      <c r="O156" s="236"/>
      <c r="P156" s="236"/>
    </row>
    <row r="157" spans="1:16" ht="17.25" customHeight="1">
      <c r="A157" s="237" t="s">
        <v>56</v>
      </c>
      <c r="B157" s="238"/>
      <c r="C157" s="238"/>
      <c r="D157" s="238"/>
      <c r="E157" s="238"/>
      <c r="F157" s="238"/>
      <c r="G157" s="238"/>
      <c r="H157" s="238"/>
      <c r="I157" s="238"/>
      <c r="J157" s="239"/>
      <c r="L157" s="236"/>
      <c r="M157" s="236"/>
      <c r="N157" s="236"/>
      <c r="O157" s="236"/>
      <c r="P157" s="236"/>
    </row>
    <row r="158" spans="1:16" ht="17.25" customHeight="1">
      <c r="A158" s="246" t="s">
        <v>101</v>
      </c>
      <c r="B158" s="247"/>
      <c r="C158" s="87"/>
      <c r="D158" s="87"/>
      <c r="E158" s="87"/>
      <c r="F158" s="87"/>
      <c r="G158" s="87"/>
      <c r="H158" s="87"/>
      <c r="I158" s="87"/>
      <c r="J158" s="207"/>
      <c r="L158" s="236" t="s">
        <v>97</v>
      </c>
      <c r="M158" s="236"/>
      <c r="N158" s="236"/>
      <c r="O158" s="236"/>
      <c r="P158" s="236"/>
    </row>
    <row r="159" spans="1:16" ht="7.5" customHeight="1" thickBot="1">
      <c r="A159" s="189"/>
      <c r="B159" s="44"/>
      <c r="C159" s="85"/>
      <c r="D159" s="85"/>
      <c r="E159" s="85"/>
      <c r="I159" s="82"/>
      <c r="J159" s="206"/>
      <c r="L159" s="236"/>
      <c r="M159" s="236"/>
      <c r="N159" s="236"/>
      <c r="O159" s="236"/>
      <c r="P159" s="236"/>
    </row>
    <row r="160" spans="1:16" ht="17.25" customHeight="1" thickBot="1">
      <c r="A160" s="189"/>
      <c r="B160" s="85" t="s">
        <v>57</v>
      </c>
      <c r="C160" s="94" t="s">
        <v>303</v>
      </c>
      <c r="E160" s="85"/>
      <c r="F160" s="82" t="s">
        <v>86</v>
      </c>
      <c r="G160" s="248">
        <v>2</v>
      </c>
      <c r="H160" s="249"/>
      <c r="I160" s="6" t="s">
        <v>85</v>
      </c>
      <c r="J160" s="206" t="s">
        <v>183</v>
      </c>
      <c r="L160" s="236"/>
      <c r="M160" s="236"/>
      <c r="N160" s="236"/>
      <c r="O160" s="236"/>
      <c r="P160" s="236"/>
    </row>
    <row r="161" spans="1:16" ht="7.5" customHeight="1" thickBot="1">
      <c r="A161" s="189"/>
      <c r="B161" s="44"/>
      <c r="C161" s="43"/>
      <c r="D161" s="43"/>
      <c r="E161" s="43"/>
      <c r="G161" s="43"/>
      <c r="I161" s="83"/>
      <c r="J161" s="208"/>
      <c r="L161" s="236"/>
      <c r="M161" s="236"/>
      <c r="N161" s="236"/>
      <c r="O161" s="236"/>
      <c r="P161" s="236"/>
    </row>
    <row r="162" spans="1:16" ht="17.25" customHeight="1" thickBot="1">
      <c r="A162" s="189"/>
      <c r="B162" s="85" t="s">
        <v>58</v>
      </c>
      <c r="C162" s="94" t="s">
        <v>87</v>
      </c>
      <c r="E162" s="85"/>
      <c r="F162" s="82" t="s">
        <v>86</v>
      </c>
      <c r="G162" s="248"/>
      <c r="H162" s="249"/>
      <c r="I162" s="6" t="s">
        <v>115</v>
      </c>
      <c r="J162" s="206" t="s">
        <v>179</v>
      </c>
      <c r="L162" s="236"/>
      <c r="M162" s="236"/>
      <c r="N162" s="236"/>
      <c r="O162" s="236"/>
      <c r="P162" s="236"/>
    </row>
    <row r="163" spans="1:16" ht="7.5" customHeight="1" thickBot="1">
      <c r="A163" s="189"/>
      <c r="B163" s="44"/>
      <c r="C163" s="43"/>
      <c r="D163" s="43"/>
      <c r="E163" s="43"/>
      <c r="G163" s="43"/>
      <c r="I163" s="83"/>
      <c r="J163" s="208"/>
      <c r="L163" s="236"/>
      <c r="M163" s="236"/>
      <c r="N163" s="236"/>
      <c r="O163" s="236"/>
      <c r="P163" s="236"/>
    </row>
    <row r="164" spans="1:16" ht="17.25" customHeight="1" thickBot="1">
      <c r="A164" s="189"/>
      <c r="B164" s="85" t="s">
        <v>59</v>
      </c>
      <c r="C164" s="94" t="s">
        <v>87</v>
      </c>
      <c r="E164" s="85"/>
      <c r="F164" s="82" t="s">
        <v>86</v>
      </c>
      <c r="G164" s="248"/>
      <c r="H164" s="249"/>
      <c r="I164" s="6" t="s">
        <v>85</v>
      </c>
      <c r="J164" s="206" t="s">
        <v>180</v>
      </c>
      <c r="L164" s="236"/>
      <c r="M164" s="236"/>
      <c r="N164" s="236"/>
      <c r="O164" s="236"/>
      <c r="P164" s="236"/>
    </row>
    <row r="165" spans="1:16" ht="7.5" customHeight="1" thickBot="1">
      <c r="A165" s="189"/>
      <c r="B165" s="44"/>
      <c r="C165" s="43"/>
      <c r="D165" s="43"/>
      <c r="E165" s="43"/>
      <c r="G165" s="43"/>
      <c r="H165" s="43"/>
      <c r="I165" s="43"/>
      <c r="J165" s="208"/>
      <c r="L165" s="236"/>
      <c r="M165" s="236"/>
      <c r="N165" s="236"/>
      <c r="O165" s="236"/>
      <c r="P165" s="236"/>
    </row>
    <row r="166" spans="1:16" ht="17.25" customHeight="1" thickBot="1">
      <c r="A166" s="189"/>
      <c r="B166" s="85" t="s">
        <v>60</v>
      </c>
      <c r="C166" s="94" t="s">
        <v>87</v>
      </c>
      <c r="E166" s="85"/>
      <c r="F166" s="82" t="s">
        <v>86</v>
      </c>
      <c r="G166" s="248"/>
      <c r="H166" s="249"/>
      <c r="I166" s="6" t="s">
        <v>85</v>
      </c>
      <c r="J166" s="206" t="s">
        <v>180</v>
      </c>
      <c r="L166" s="236"/>
      <c r="M166" s="236"/>
      <c r="N166" s="236"/>
      <c r="O166" s="236"/>
      <c r="P166" s="236"/>
    </row>
    <row r="167" spans="1:16" ht="7.5" customHeight="1" thickBot="1">
      <c r="A167" s="189"/>
      <c r="B167" s="44"/>
      <c r="C167" s="43"/>
      <c r="D167" s="43"/>
      <c r="E167" s="43"/>
      <c r="G167" s="43"/>
      <c r="H167" s="43"/>
      <c r="I167" s="43"/>
      <c r="J167" s="208"/>
    </row>
    <row r="168" spans="1:16" ht="17.25" customHeight="1" thickBot="1">
      <c r="A168" s="189"/>
      <c r="B168" s="85" t="s">
        <v>61</v>
      </c>
      <c r="C168" s="94" t="s">
        <v>87</v>
      </c>
      <c r="E168" s="85"/>
      <c r="F168" s="82" t="s">
        <v>86</v>
      </c>
      <c r="G168" s="248"/>
      <c r="H168" s="249"/>
      <c r="I168" s="6" t="s">
        <v>85</v>
      </c>
      <c r="J168" s="206" t="s">
        <v>181</v>
      </c>
    </row>
    <row r="169" spans="1:16" ht="7.5" customHeight="1" thickBot="1">
      <c r="A169" s="189"/>
      <c r="B169" s="44"/>
      <c r="C169" s="43"/>
      <c r="D169" s="43"/>
      <c r="E169" s="43"/>
      <c r="G169" s="43"/>
      <c r="H169" s="43"/>
      <c r="I169" s="43"/>
      <c r="J169" s="208"/>
    </row>
    <row r="170" spans="1:16" ht="17.25" customHeight="1" thickBot="1">
      <c r="A170" s="189"/>
      <c r="B170" s="85" t="s">
        <v>63</v>
      </c>
      <c r="C170" s="94" t="s">
        <v>87</v>
      </c>
      <c r="E170" s="85"/>
      <c r="F170" s="82" t="s">
        <v>86</v>
      </c>
      <c r="G170" s="248"/>
      <c r="H170" s="249"/>
      <c r="I170" s="6" t="s">
        <v>88</v>
      </c>
      <c r="J170" s="206" t="s">
        <v>182</v>
      </c>
    </row>
    <row r="171" spans="1:16" ht="7.5" customHeight="1" thickBot="1">
      <c r="A171" s="189"/>
      <c r="B171" s="44"/>
      <c r="C171" s="43"/>
      <c r="D171" s="43"/>
      <c r="E171" s="43"/>
      <c r="G171" s="43"/>
      <c r="H171" s="43"/>
      <c r="I171" s="43"/>
      <c r="J171" s="208"/>
    </row>
    <row r="172" spans="1:16" ht="17.25" customHeight="1" thickBot="1">
      <c r="A172" s="189"/>
      <c r="B172" s="85" t="s">
        <v>62</v>
      </c>
      <c r="C172" s="94" t="s">
        <v>87</v>
      </c>
      <c r="E172" s="85"/>
      <c r="F172" s="82" t="s">
        <v>86</v>
      </c>
      <c r="G172" s="248"/>
      <c r="H172" s="249"/>
      <c r="I172" s="6" t="s">
        <v>88</v>
      </c>
      <c r="J172" s="206" t="s">
        <v>184</v>
      </c>
    </row>
    <row r="173" spans="1:16" ht="7.5" customHeight="1" thickBot="1">
      <c r="A173" s="189"/>
      <c r="B173" s="44"/>
      <c r="C173" s="43"/>
      <c r="D173" s="43"/>
      <c r="E173" s="43"/>
      <c r="F173" s="43"/>
      <c r="G173" s="43"/>
      <c r="H173" s="43"/>
      <c r="I173" s="43"/>
      <c r="J173" s="208"/>
    </row>
    <row r="174" spans="1:16" ht="17.25" customHeight="1">
      <c r="A174" s="189"/>
      <c r="B174" s="34" t="s">
        <v>64</v>
      </c>
      <c r="C174" s="240"/>
      <c r="D174" s="241"/>
      <c r="E174" s="241"/>
      <c r="F174" s="241"/>
      <c r="G174" s="241"/>
      <c r="H174" s="241"/>
      <c r="I174" s="242"/>
      <c r="J174" s="208"/>
    </row>
    <row r="175" spans="1:16" ht="17.25" customHeight="1" thickBot="1">
      <c r="A175" s="189"/>
      <c r="B175" s="34"/>
      <c r="C175" s="243"/>
      <c r="D175" s="244"/>
      <c r="E175" s="244"/>
      <c r="F175" s="244"/>
      <c r="G175" s="244"/>
      <c r="H175" s="244"/>
      <c r="I175" s="245"/>
      <c r="J175" s="208"/>
    </row>
    <row r="176" spans="1:16" ht="7.5" customHeight="1">
      <c r="A176" s="189"/>
      <c r="B176" s="44"/>
      <c r="C176" s="34"/>
      <c r="D176" s="34"/>
      <c r="E176" s="43"/>
      <c r="F176" s="43"/>
      <c r="G176" s="43"/>
      <c r="H176" s="43"/>
      <c r="I176" s="43"/>
      <c r="J176" s="208"/>
    </row>
    <row r="177" spans="1:10" ht="17.25" customHeight="1">
      <c r="A177" s="246" t="s">
        <v>102</v>
      </c>
      <c r="B177" s="247"/>
      <c r="C177" s="106"/>
      <c r="D177" s="106"/>
      <c r="E177" s="88"/>
      <c r="F177" s="88"/>
      <c r="G177" s="88"/>
      <c r="H177" s="88"/>
      <c r="I177" s="88"/>
      <c r="J177" s="209"/>
    </row>
    <row r="178" spans="1:10" ht="7.5" customHeight="1" thickBot="1">
      <c r="A178" s="189"/>
      <c r="B178" s="44"/>
      <c r="C178" s="34"/>
      <c r="D178" s="34"/>
      <c r="E178" s="43"/>
      <c r="F178" s="43"/>
      <c r="G178" s="43"/>
      <c r="H178" s="43"/>
      <c r="I178" s="43"/>
      <c r="J178" s="208"/>
    </row>
    <row r="179" spans="1:10" ht="17.25" customHeight="1" thickBot="1">
      <c r="A179" s="189"/>
      <c r="B179" s="85" t="s">
        <v>65</v>
      </c>
      <c r="C179" s="94" t="s">
        <v>87</v>
      </c>
      <c r="D179" s="34"/>
      <c r="E179" s="43"/>
      <c r="F179" s="43"/>
      <c r="G179" s="43"/>
      <c r="H179" s="43"/>
      <c r="I179" s="43"/>
      <c r="J179" s="208" t="s">
        <v>96</v>
      </c>
    </row>
    <row r="180" spans="1:10" ht="7.5" customHeight="1" thickBot="1">
      <c r="A180" s="189"/>
      <c r="B180" s="43"/>
      <c r="D180" s="34"/>
      <c r="E180" s="43"/>
      <c r="F180" s="43"/>
      <c r="G180" s="43"/>
      <c r="H180" s="43"/>
      <c r="I180" s="43"/>
      <c r="J180" s="208"/>
    </row>
    <row r="181" spans="1:10" ht="17.25" customHeight="1" thickBot="1">
      <c r="A181" s="189"/>
      <c r="B181" s="85" t="s">
        <v>66</v>
      </c>
      <c r="C181" s="94" t="s">
        <v>87</v>
      </c>
      <c r="D181" s="34"/>
      <c r="E181" s="43"/>
      <c r="F181" s="43"/>
      <c r="G181" s="43"/>
      <c r="H181" s="43"/>
      <c r="I181" s="43"/>
      <c r="J181" s="208" t="s">
        <v>96</v>
      </c>
    </row>
    <row r="182" spans="1:10" ht="7.5" customHeight="1" thickBot="1">
      <c r="A182" s="189"/>
      <c r="B182" s="43"/>
      <c r="D182" s="43"/>
      <c r="E182" s="43"/>
      <c r="G182" s="43"/>
      <c r="I182" s="83"/>
      <c r="J182" s="208"/>
    </row>
    <row r="183" spans="1:10" ht="17.25" customHeight="1" thickBot="1">
      <c r="A183" s="189"/>
      <c r="B183" s="85" t="s">
        <v>67</v>
      </c>
      <c r="C183" s="94" t="s">
        <v>87</v>
      </c>
      <c r="E183" s="85"/>
      <c r="F183" s="82" t="s">
        <v>86</v>
      </c>
      <c r="G183" s="248"/>
      <c r="H183" s="249"/>
      <c r="I183" s="6" t="s">
        <v>90</v>
      </c>
      <c r="J183" s="206" t="s">
        <v>185</v>
      </c>
    </row>
    <row r="184" spans="1:10" ht="7.5" customHeight="1" thickBot="1">
      <c r="A184" s="189"/>
      <c r="B184" s="43"/>
      <c r="D184" s="43"/>
      <c r="E184" s="43"/>
      <c r="F184" s="43"/>
      <c r="G184" s="43"/>
      <c r="H184" s="43"/>
      <c r="I184" s="43"/>
      <c r="J184" s="208"/>
    </row>
    <row r="185" spans="1:10" ht="17.25" customHeight="1" thickBot="1">
      <c r="A185" s="189"/>
      <c r="B185" s="85" t="s">
        <v>61</v>
      </c>
      <c r="C185" s="94" t="s">
        <v>303</v>
      </c>
      <c r="E185" s="85"/>
      <c r="F185" s="82" t="s">
        <v>86</v>
      </c>
      <c r="G185" s="248">
        <v>5</v>
      </c>
      <c r="H185" s="249"/>
      <c r="I185" s="6" t="s">
        <v>85</v>
      </c>
      <c r="J185" s="206" t="s">
        <v>181</v>
      </c>
    </row>
    <row r="186" spans="1:10" ht="7.5" customHeight="1" thickBot="1">
      <c r="A186" s="189"/>
      <c r="B186" s="43"/>
      <c r="D186" s="43"/>
      <c r="E186" s="43"/>
      <c r="F186" s="43"/>
      <c r="G186" s="43"/>
      <c r="H186" s="43"/>
      <c r="I186" s="43"/>
      <c r="J186" s="208"/>
    </row>
    <row r="187" spans="1:10" ht="17.25" customHeight="1" thickBot="1">
      <c r="A187" s="189"/>
      <c r="B187" s="85" t="s">
        <v>63</v>
      </c>
      <c r="C187" s="94" t="s">
        <v>87</v>
      </c>
      <c r="E187" s="85"/>
      <c r="F187" s="82" t="s">
        <v>86</v>
      </c>
      <c r="G187" s="248"/>
      <c r="H187" s="249"/>
      <c r="I187" s="6" t="s">
        <v>88</v>
      </c>
      <c r="J187" s="206" t="s">
        <v>182</v>
      </c>
    </row>
    <row r="188" spans="1:10" ht="7.5" customHeight="1" thickBot="1">
      <c r="A188" s="189"/>
      <c r="B188" s="43"/>
      <c r="D188" s="43"/>
      <c r="E188" s="43"/>
      <c r="F188" s="43"/>
      <c r="G188" s="43"/>
      <c r="H188" s="43"/>
      <c r="I188" s="43"/>
      <c r="J188" s="208"/>
    </row>
    <row r="189" spans="1:10" ht="17.25" customHeight="1" thickBot="1">
      <c r="A189" s="189"/>
      <c r="B189" s="85" t="s">
        <v>69</v>
      </c>
      <c r="C189" s="94" t="s">
        <v>87</v>
      </c>
      <c r="E189" s="85"/>
      <c r="F189" s="82" t="s">
        <v>86</v>
      </c>
      <c r="G189" s="248"/>
      <c r="H189" s="249"/>
      <c r="I189" s="6" t="s">
        <v>85</v>
      </c>
      <c r="J189" s="206" t="s">
        <v>186</v>
      </c>
    </row>
    <row r="190" spans="1:10" ht="7.5" customHeight="1" thickBot="1">
      <c r="A190" s="189"/>
      <c r="B190" s="43"/>
      <c r="D190" s="43"/>
      <c r="E190" s="43"/>
      <c r="F190" s="43"/>
      <c r="G190" s="43"/>
      <c r="H190" s="43"/>
      <c r="I190" s="43"/>
      <c r="J190" s="208"/>
    </row>
    <row r="191" spans="1:10" ht="17.25" customHeight="1" thickBot="1">
      <c r="A191" s="189"/>
      <c r="B191" s="85" t="s">
        <v>68</v>
      </c>
      <c r="C191" s="94" t="s">
        <v>87</v>
      </c>
      <c r="E191" s="85"/>
      <c r="F191" s="82" t="s">
        <v>86</v>
      </c>
      <c r="G191" s="248"/>
      <c r="H191" s="249"/>
      <c r="I191" s="6" t="s">
        <v>85</v>
      </c>
      <c r="J191" s="206" t="s">
        <v>181</v>
      </c>
    </row>
    <row r="192" spans="1:10" ht="7.5" customHeight="1" thickBot="1">
      <c r="A192" s="189"/>
      <c r="B192" s="43"/>
      <c r="D192" s="43"/>
      <c r="E192" s="43"/>
      <c r="F192" s="43"/>
      <c r="G192" s="43"/>
      <c r="H192" s="43"/>
      <c r="I192" s="43"/>
      <c r="J192" s="208"/>
    </row>
    <row r="193" spans="1:10" ht="17.25" customHeight="1" thickBot="1">
      <c r="A193" s="189"/>
      <c r="B193" s="85" t="s">
        <v>62</v>
      </c>
      <c r="C193" s="94" t="s">
        <v>87</v>
      </c>
      <c r="E193" s="85"/>
      <c r="F193" s="82" t="s">
        <v>86</v>
      </c>
      <c r="G193" s="248"/>
      <c r="H193" s="249"/>
      <c r="I193" s="6" t="s">
        <v>88</v>
      </c>
      <c r="J193" s="206" t="s">
        <v>184</v>
      </c>
    </row>
    <row r="194" spans="1:10" ht="7.5" customHeight="1" thickBot="1">
      <c r="A194" s="189"/>
      <c r="B194" s="43"/>
      <c r="D194" s="43"/>
      <c r="E194" s="43"/>
      <c r="F194" s="43"/>
      <c r="G194" s="43"/>
      <c r="H194" s="43"/>
      <c r="I194" s="43"/>
      <c r="J194" s="208"/>
    </row>
    <row r="195" spans="1:10" ht="17.25" customHeight="1" thickBot="1">
      <c r="A195" s="189"/>
      <c r="B195" s="85" t="s">
        <v>70</v>
      </c>
      <c r="C195" s="94" t="s">
        <v>87</v>
      </c>
      <c r="E195" s="85"/>
      <c r="F195" s="82" t="s">
        <v>86</v>
      </c>
      <c r="G195" s="248"/>
      <c r="H195" s="249"/>
      <c r="I195" s="6" t="s">
        <v>89</v>
      </c>
      <c r="J195" s="206" t="s">
        <v>188</v>
      </c>
    </row>
    <row r="196" spans="1:10" ht="7.5" customHeight="1" thickBot="1">
      <c r="A196" s="189"/>
      <c r="B196" s="43"/>
      <c r="D196" s="43"/>
      <c r="E196" s="43"/>
      <c r="F196" s="43"/>
      <c r="G196" s="43"/>
      <c r="H196" s="43"/>
      <c r="I196" s="43"/>
      <c r="J196" s="208"/>
    </row>
    <row r="197" spans="1:10" ht="17.25" customHeight="1" thickBot="1">
      <c r="A197" s="189"/>
      <c r="B197" s="85" t="s">
        <v>71</v>
      </c>
      <c r="C197" s="94" t="s">
        <v>87</v>
      </c>
      <c r="E197" s="85"/>
      <c r="F197" s="82" t="s">
        <v>86</v>
      </c>
      <c r="G197" s="248"/>
      <c r="H197" s="249"/>
      <c r="I197" s="6" t="s">
        <v>88</v>
      </c>
      <c r="J197" s="206" t="s">
        <v>187</v>
      </c>
    </row>
    <row r="198" spans="1:10" ht="7.5" customHeight="1" thickBot="1">
      <c r="A198" s="189"/>
      <c r="B198" s="43"/>
      <c r="D198" s="43"/>
      <c r="E198" s="43"/>
      <c r="F198" s="43"/>
      <c r="G198" s="43"/>
      <c r="H198" s="43"/>
      <c r="I198" s="43"/>
      <c r="J198" s="208"/>
    </row>
    <row r="199" spans="1:10" ht="17.25" customHeight="1">
      <c r="A199" s="189"/>
      <c r="B199" s="34" t="s">
        <v>64</v>
      </c>
      <c r="C199" s="240"/>
      <c r="D199" s="241"/>
      <c r="E199" s="241"/>
      <c r="F199" s="241"/>
      <c r="G199" s="241"/>
      <c r="H199" s="241"/>
      <c r="I199" s="242"/>
      <c r="J199" s="208"/>
    </row>
    <row r="200" spans="1:10" ht="17.25" customHeight="1" thickBot="1">
      <c r="A200" s="189"/>
      <c r="B200" s="34"/>
      <c r="C200" s="243"/>
      <c r="D200" s="244"/>
      <c r="E200" s="244"/>
      <c r="F200" s="244"/>
      <c r="G200" s="244"/>
      <c r="H200" s="244"/>
      <c r="I200" s="245"/>
      <c r="J200" s="208"/>
    </row>
    <row r="201" spans="1:10" ht="7.5" customHeight="1" thickBot="1">
      <c r="A201" s="215"/>
      <c r="B201" s="216"/>
      <c r="C201" s="217"/>
      <c r="D201" s="217"/>
      <c r="E201" s="218"/>
      <c r="F201" s="218"/>
      <c r="G201" s="218"/>
      <c r="H201" s="218"/>
      <c r="I201" s="218"/>
      <c r="J201" s="219"/>
    </row>
    <row r="202" spans="1:10" ht="17.25" customHeight="1">
      <c r="A202" s="278" t="s">
        <v>103</v>
      </c>
      <c r="B202" s="279"/>
      <c r="C202" s="224"/>
      <c r="D202" s="224"/>
      <c r="E202" s="224"/>
      <c r="F202" s="224"/>
      <c r="G202" s="224"/>
      <c r="H202" s="224"/>
      <c r="I202" s="224"/>
      <c r="J202" s="225"/>
    </row>
    <row r="203" spans="1:10" ht="7.5" customHeight="1" thickBot="1">
      <c r="A203" s="189"/>
      <c r="B203" s="44"/>
      <c r="C203" s="85"/>
      <c r="D203" s="85"/>
      <c r="E203" s="85"/>
      <c r="I203" s="82"/>
      <c r="J203" s="208"/>
    </row>
    <row r="204" spans="1:10" ht="17.25" customHeight="1" thickBot="1">
      <c r="A204" s="189"/>
      <c r="B204" s="85" t="s">
        <v>72</v>
      </c>
      <c r="C204" s="94" t="s">
        <v>87</v>
      </c>
      <c r="E204" s="85"/>
      <c r="F204" s="82" t="s">
        <v>86</v>
      </c>
      <c r="G204" s="248"/>
      <c r="H204" s="249"/>
      <c r="I204" s="6" t="s">
        <v>91</v>
      </c>
      <c r="J204" s="206" t="s">
        <v>190</v>
      </c>
    </row>
    <row r="205" spans="1:10" ht="7.5" customHeight="1" thickBot="1">
      <c r="A205" s="189"/>
      <c r="B205" s="43"/>
      <c r="D205" s="43"/>
      <c r="E205" s="43"/>
      <c r="G205" s="43"/>
      <c r="I205" s="83"/>
      <c r="J205" s="208"/>
    </row>
    <row r="206" spans="1:10" ht="17.25" customHeight="1" thickBot="1">
      <c r="A206" s="189"/>
      <c r="B206" s="85" t="s">
        <v>73</v>
      </c>
      <c r="C206" s="94" t="s">
        <v>87</v>
      </c>
      <c r="E206" s="85"/>
      <c r="F206" s="82" t="s">
        <v>86</v>
      </c>
      <c r="G206" s="248"/>
      <c r="H206" s="249"/>
      <c r="I206" s="6" t="s">
        <v>91</v>
      </c>
      <c r="J206" s="206" t="s">
        <v>190</v>
      </c>
    </row>
    <row r="207" spans="1:10" ht="7.5" customHeight="1" thickBot="1">
      <c r="A207" s="189"/>
      <c r="B207" s="43"/>
      <c r="D207" s="43"/>
      <c r="E207" s="43"/>
      <c r="G207" s="43"/>
      <c r="I207" s="83"/>
      <c r="J207" s="208"/>
    </row>
    <row r="208" spans="1:10" ht="17.25" customHeight="1" thickBot="1">
      <c r="A208" s="189"/>
      <c r="B208" s="85" t="s">
        <v>74</v>
      </c>
      <c r="C208" s="94" t="s">
        <v>87</v>
      </c>
      <c r="E208" s="85"/>
      <c r="F208" s="82" t="s">
        <v>86</v>
      </c>
      <c r="G208" s="248"/>
      <c r="H208" s="249"/>
      <c r="I208" s="6" t="s">
        <v>92</v>
      </c>
      <c r="J208" s="206" t="s">
        <v>189</v>
      </c>
    </row>
    <row r="209" spans="1:10" ht="7.5" customHeight="1" thickBot="1">
      <c r="A209" s="189"/>
      <c r="B209" s="43"/>
      <c r="D209" s="43"/>
      <c r="E209" s="43"/>
      <c r="F209" s="43"/>
      <c r="G209" s="43"/>
      <c r="H209" s="43"/>
      <c r="I209" s="43"/>
      <c r="J209" s="208"/>
    </row>
    <row r="210" spans="1:10" ht="17.25" customHeight="1" thickBot="1">
      <c r="A210" s="189"/>
      <c r="B210" s="85" t="s">
        <v>75</v>
      </c>
      <c r="C210" s="94" t="s">
        <v>87</v>
      </c>
      <c r="E210" s="85"/>
      <c r="F210" s="82" t="s">
        <v>86</v>
      </c>
      <c r="G210" s="248"/>
      <c r="H210" s="249"/>
      <c r="I210" s="6" t="s">
        <v>93</v>
      </c>
      <c r="J210" s="206" t="s">
        <v>189</v>
      </c>
    </row>
    <row r="211" spans="1:10" ht="7.5" customHeight="1" thickBot="1">
      <c r="A211" s="189"/>
      <c r="B211" s="43"/>
      <c r="D211" s="43"/>
      <c r="E211" s="43"/>
      <c r="F211" s="43"/>
      <c r="G211" s="43"/>
      <c r="H211" s="43"/>
      <c r="I211" s="43"/>
      <c r="J211" s="208"/>
    </row>
    <row r="212" spans="1:10" ht="17.25" customHeight="1">
      <c r="A212" s="189"/>
      <c r="B212" s="34" t="s">
        <v>64</v>
      </c>
      <c r="C212" s="240"/>
      <c r="D212" s="241"/>
      <c r="E212" s="241"/>
      <c r="F212" s="241"/>
      <c r="G212" s="241"/>
      <c r="H212" s="241"/>
      <c r="I212" s="242"/>
      <c r="J212" s="208"/>
    </row>
    <row r="213" spans="1:10" ht="17.25" customHeight="1" thickBot="1">
      <c r="A213" s="189"/>
      <c r="B213" s="34"/>
      <c r="C213" s="243"/>
      <c r="D213" s="244"/>
      <c r="E213" s="244"/>
      <c r="F213" s="244"/>
      <c r="G213" s="244"/>
      <c r="H213" s="244"/>
      <c r="I213" s="245"/>
      <c r="J213" s="208"/>
    </row>
    <row r="214" spans="1:10" ht="7.5" customHeight="1">
      <c r="A214" s="189"/>
      <c r="B214" s="44"/>
      <c r="C214" s="34"/>
      <c r="D214" s="34"/>
      <c r="E214" s="43"/>
      <c r="F214" s="43"/>
      <c r="G214" s="43"/>
      <c r="H214" s="43"/>
      <c r="I214" s="43"/>
      <c r="J214" s="208"/>
    </row>
    <row r="215" spans="1:10" ht="17.25" customHeight="1">
      <c r="A215" s="246" t="s">
        <v>104</v>
      </c>
      <c r="B215" s="247"/>
      <c r="C215" s="87"/>
      <c r="D215" s="87"/>
      <c r="E215" s="87"/>
      <c r="F215" s="87"/>
      <c r="G215" s="87"/>
      <c r="H215" s="87"/>
      <c r="I215" s="87"/>
      <c r="J215" s="209"/>
    </row>
    <row r="216" spans="1:10" ht="7.5" customHeight="1" thickBot="1">
      <c r="A216" s="189"/>
      <c r="B216" s="44"/>
      <c r="C216" s="85"/>
      <c r="D216" s="85"/>
      <c r="E216" s="85"/>
      <c r="I216" s="82"/>
      <c r="J216" s="208"/>
    </row>
    <row r="217" spans="1:10" ht="17.25" customHeight="1" thickBot="1">
      <c r="A217" s="189"/>
      <c r="B217" s="85" t="s">
        <v>76</v>
      </c>
      <c r="C217" s="94" t="s">
        <v>87</v>
      </c>
      <c r="E217" s="85"/>
      <c r="F217" s="82" t="s">
        <v>86</v>
      </c>
      <c r="G217" s="248"/>
      <c r="H217" s="249"/>
      <c r="I217" s="6" t="s">
        <v>90</v>
      </c>
      <c r="J217" s="206" t="s">
        <v>191</v>
      </c>
    </row>
    <row r="218" spans="1:10" ht="7.5" customHeight="1" thickBot="1">
      <c r="A218" s="189"/>
      <c r="B218" s="43"/>
      <c r="D218" s="43"/>
      <c r="E218" s="43"/>
      <c r="G218" s="43"/>
      <c r="I218" s="83"/>
      <c r="J218" s="208"/>
    </row>
    <row r="219" spans="1:10" ht="17.25" customHeight="1" thickBot="1">
      <c r="A219" s="189"/>
      <c r="B219" s="85" t="s">
        <v>77</v>
      </c>
      <c r="C219" s="94" t="s">
        <v>87</v>
      </c>
      <c r="E219" s="85"/>
      <c r="F219" s="82" t="s">
        <v>86</v>
      </c>
      <c r="G219" s="248"/>
      <c r="H219" s="249"/>
      <c r="I219" s="6" t="s">
        <v>90</v>
      </c>
      <c r="J219" s="206" t="s">
        <v>191</v>
      </c>
    </row>
    <row r="220" spans="1:10" ht="7.5" customHeight="1" thickBot="1">
      <c r="A220" s="189"/>
      <c r="B220" s="43"/>
      <c r="D220" s="43"/>
      <c r="E220" s="43"/>
      <c r="G220" s="43"/>
      <c r="I220" s="83"/>
      <c r="J220" s="208"/>
    </row>
    <row r="221" spans="1:10" ht="17.25" customHeight="1" thickBot="1">
      <c r="A221" s="189"/>
      <c r="B221" s="85" t="s">
        <v>78</v>
      </c>
      <c r="C221" s="94" t="s">
        <v>87</v>
      </c>
      <c r="E221" s="85"/>
      <c r="F221" s="82" t="s">
        <v>86</v>
      </c>
      <c r="G221" s="248"/>
      <c r="H221" s="249"/>
      <c r="I221" s="6" t="s">
        <v>88</v>
      </c>
      <c r="J221" s="206" t="s">
        <v>193</v>
      </c>
    </row>
    <row r="222" spans="1:10" ht="7.5" customHeight="1" thickBot="1">
      <c r="A222" s="189"/>
      <c r="B222" s="43"/>
      <c r="D222" s="43"/>
      <c r="E222" s="43"/>
      <c r="F222" s="43"/>
      <c r="G222" s="43"/>
      <c r="H222" s="43"/>
      <c r="I222" s="43"/>
      <c r="J222" s="208"/>
    </row>
    <row r="223" spans="1:10" ht="17.25" customHeight="1" thickBot="1">
      <c r="A223" s="189"/>
      <c r="B223" s="85" t="s">
        <v>79</v>
      </c>
      <c r="C223" s="94" t="s">
        <v>87</v>
      </c>
      <c r="E223" s="85"/>
      <c r="F223" s="82" t="s">
        <v>86</v>
      </c>
      <c r="G223" s="248"/>
      <c r="H223" s="249"/>
      <c r="I223" s="6" t="s">
        <v>88</v>
      </c>
      <c r="J223" s="206" t="s">
        <v>192</v>
      </c>
    </row>
    <row r="224" spans="1:10" ht="7.5" customHeight="1" thickBot="1">
      <c r="A224" s="189"/>
      <c r="B224" s="43"/>
      <c r="D224" s="43"/>
      <c r="E224" s="43"/>
      <c r="F224" s="43"/>
      <c r="G224" s="43"/>
      <c r="H224" s="43"/>
      <c r="I224" s="43"/>
      <c r="J224" s="208"/>
    </row>
    <row r="225" spans="1:10" ht="17.25" customHeight="1" thickBot="1">
      <c r="A225" s="189"/>
      <c r="B225" s="34" t="s">
        <v>64</v>
      </c>
      <c r="C225" s="280"/>
      <c r="D225" s="281"/>
      <c r="E225" s="281"/>
      <c r="F225" s="281"/>
      <c r="G225" s="281"/>
      <c r="H225" s="281"/>
      <c r="I225" s="282"/>
      <c r="J225" s="208"/>
    </row>
    <row r="226" spans="1:10" ht="7.5" customHeight="1">
      <c r="A226" s="189"/>
      <c r="B226" s="44"/>
      <c r="C226" s="34"/>
      <c r="D226" s="34"/>
      <c r="E226" s="43"/>
      <c r="F226" s="43"/>
      <c r="G226" s="43"/>
      <c r="H226" s="43"/>
      <c r="I226" s="43"/>
      <c r="J226" s="208"/>
    </row>
    <row r="227" spans="1:10" ht="17.25" customHeight="1">
      <c r="A227" s="246" t="s">
        <v>105</v>
      </c>
      <c r="B227" s="247"/>
      <c r="C227" s="106"/>
      <c r="D227" s="106"/>
      <c r="E227" s="88"/>
      <c r="F227" s="88"/>
      <c r="G227" s="88"/>
      <c r="H227" s="88"/>
      <c r="I227" s="88"/>
      <c r="J227" s="209"/>
    </row>
    <row r="228" spans="1:10" ht="7.5" customHeight="1" thickBot="1">
      <c r="A228" s="189"/>
      <c r="B228" s="44"/>
      <c r="C228" s="34"/>
      <c r="D228" s="34"/>
      <c r="E228" s="43"/>
      <c r="F228" s="43"/>
      <c r="G228" s="43"/>
      <c r="H228" s="43"/>
      <c r="I228" s="43"/>
      <c r="J228" s="208"/>
    </row>
    <row r="229" spans="1:10" ht="17.25" customHeight="1" thickBot="1">
      <c r="A229" s="189"/>
      <c r="B229" s="85" t="s">
        <v>80</v>
      </c>
      <c r="C229" s="94" t="s">
        <v>87</v>
      </c>
      <c r="E229" s="85"/>
      <c r="F229" s="82" t="s">
        <v>86</v>
      </c>
      <c r="G229" s="248"/>
      <c r="H229" s="249"/>
      <c r="I229" s="6" t="s">
        <v>90</v>
      </c>
      <c r="J229" s="206" t="s">
        <v>195</v>
      </c>
    </row>
    <row r="230" spans="1:10" ht="7.5" customHeight="1" thickBot="1">
      <c r="A230" s="189"/>
      <c r="B230" s="43"/>
      <c r="D230" s="43"/>
      <c r="E230" s="43"/>
      <c r="G230" s="43"/>
      <c r="I230" s="83"/>
      <c r="J230" s="208"/>
    </row>
    <row r="231" spans="1:10" ht="17.25" customHeight="1" thickBot="1">
      <c r="A231" s="189"/>
      <c r="B231" s="85" t="s">
        <v>81</v>
      </c>
      <c r="C231" s="94" t="s">
        <v>87</v>
      </c>
      <c r="E231" s="85"/>
      <c r="F231" s="82" t="s">
        <v>86</v>
      </c>
      <c r="G231" s="248"/>
      <c r="H231" s="249"/>
      <c r="I231" s="6" t="s">
        <v>90</v>
      </c>
      <c r="J231" s="206" t="s">
        <v>194</v>
      </c>
    </row>
    <row r="232" spans="1:10" ht="7.5" customHeight="1" thickBot="1">
      <c r="A232" s="189"/>
      <c r="B232" s="43"/>
      <c r="D232" s="43"/>
      <c r="E232" s="43"/>
      <c r="G232" s="43"/>
      <c r="I232" s="83"/>
      <c r="J232" s="208"/>
    </row>
    <row r="233" spans="1:10" ht="17.25" customHeight="1" thickBot="1">
      <c r="A233" s="189"/>
      <c r="B233" s="85" t="s">
        <v>82</v>
      </c>
      <c r="C233" s="94" t="s">
        <v>87</v>
      </c>
      <c r="E233" s="85"/>
      <c r="F233" s="82" t="s">
        <v>86</v>
      </c>
      <c r="G233" s="248"/>
      <c r="H233" s="249"/>
      <c r="I233" s="6" t="s">
        <v>90</v>
      </c>
      <c r="J233" s="206" t="s">
        <v>194</v>
      </c>
    </row>
    <row r="234" spans="1:10" ht="7.5" customHeight="1" thickBot="1">
      <c r="A234" s="189"/>
      <c r="B234" s="43"/>
      <c r="D234" s="43"/>
      <c r="E234" s="43"/>
      <c r="F234" s="43"/>
      <c r="G234" s="43"/>
      <c r="H234" s="43"/>
      <c r="I234" s="43"/>
      <c r="J234" s="208"/>
    </row>
    <row r="235" spans="1:10" ht="17.25" customHeight="1">
      <c r="A235" s="189"/>
      <c r="B235" s="34" t="s">
        <v>64</v>
      </c>
      <c r="C235" s="272"/>
      <c r="D235" s="273"/>
      <c r="E235" s="273"/>
      <c r="F235" s="273"/>
      <c r="G235" s="273"/>
      <c r="H235" s="273"/>
      <c r="I235" s="274"/>
      <c r="J235" s="208"/>
    </row>
    <row r="236" spans="1:10" ht="17.25" customHeight="1" thickBot="1">
      <c r="A236" s="189"/>
      <c r="B236" s="44"/>
      <c r="C236" s="275"/>
      <c r="D236" s="276"/>
      <c r="E236" s="276"/>
      <c r="F236" s="276"/>
      <c r="G236" s="276"/>
      <c r="H236" s="276"/>
      <c r="I236" s="277"/>
      <c r="J236" s="208"/>
    </row>
    <row r="237" spans="1:10" ht="7.5" customHeight="1">
      <c r="A237" s="189"/>
      <c r="B237" s="44"/>
      <c r="C237" s="34"/>
      <c r="D237" s="34"/>
      <c r="E237" s="43"/>
      <c r="F237" s="43"/>
      <c r="G237" s="43"/>
      <c r="H237" s="43"/>
      <c r="I237" s="43"/>
      <c r="J237" s="208"/>
    </row>
    <row r="238" spans="1:10" ht="17.25" customHeight="1">
      <c r="A238" s="246" t="s">
        <v>106</v>
      </c>
      <c r="B238" s="247"/>
      <c r="C238" s="106"/>
      <c r="D238" s="106"/>
      <c r="E238" s="88"/>
      <c r="F238" s="88"/>
      <c r="G238" s="88"/>
      <c r="H238" s="88"/>
      <c r="I238" s="88"/>
      <c r="J238" s="209"/>
    </row>
    <row r="239" spans="1:10" ht="7.5" customHeight="1" thickBot="1">
      <c r="A239" s="189"/>
      <c r="B239" s="44"/>
      <c r="C239" s="34"/>
      <c r="D239" s="34"/>
      <c r="E239" s="43"/>
      <c r="F239" s="43"/>
      <c r="G239" s="43"/>
      <c r="H239" s="43"/>
      <c r="I239" s="43"/>
      <c r="J239" s="208"/>
    </row>
    <row r="240" spans="1:10" ht="17.25" customHeight="1" thickBot="1">
      <c r="A240" s="189"/>
      <c r="B240" s="85" t="s">
        <v>83</v>
      </c>
      <c r="C240" s="94" t="s">
        <v>87</v>
      </c>
      <c r="E240" s="85"/>
      <c r="F240" s="82" t="s">
        <v>86</v>
      </c>
      <c r="G240" s="248"/>
      <c r="H240" s="249"/>
      <c r="I240" s="6" t="s">
        <v>88</v>
      </c>
      <c r="J240" s="206" t="s">
        <v>196</v>
      </c>
    </row>
    <row r="241" spans="1:16" ht="7.5" customHeight="1" thickBot="1">
      <c r="A241" s="189"/>
      <c r="B241" s="43"/>
      <c r="D241" s="43"/>
      <c r="E241" s="43"/>
      <c r="G241" s="43"/>
      <c r="I241" s="83"/>
      <c r="J241" s="208"/>
    </row>
    <row r="242" spans="1:16" ht="17.25" customHeight="1" thickBot="1">
      <c r="A242" s="189"/>
      <c r="B242" s="85" t="s">
        <v>84</v>
      </c>
      <c r="C242" s="94" t="s">
        <v>87</v>
      </c>
      <c r="E242" s="85"/>
      <c r="F242" s="82" t="s">
        <v>86</v>
      </c>
      <c r="G242" s="248"/>
      <c r="H242" s="249"/>
      <c r="I242" s="6" t="s">
        <v>85</v>
      </c>
      <c r="J242" s="206" t="s">
        <v>197</v>
      </c>
    </row>
    <row r="243" spans="1:16" ht="7.5" customHeight="1" thickBot="1">
      <c r="A243" s="189"/>
      <c r="B243" s="43"/>
      <c r="D243" s="43"/>
      <c r="E243" s="43"/>
      <c r="G243" s="43"/>
      <c r="I243" s="83"/>
      <c r="J243" s="208"/>
    </row>
    <row r="244" spans="1:16" ht="17.25" customHeight="1">
      <c r="A244" s="189"/>
      <c r="B244" s="34" t="s">
        <v>64</v>
      </c>
      <c r="C244" s="272"/>
      <c r="D244" s="273"/>
      <c r="E244" s="273"/>
      <c r="F244" s="273"/>
      <c r="G244" s="273"/>
      <c r="H244" s="273"/>
      <c r="I244" s="274"/>
      <c r="J244" s="208"/>
    </row>
    <row r="245" spans="1:16" ht="17.25" customHeight="1" thickBot="1">
      <c r="A245" s="189"/>
      <c r="B245" s="44"/>
      <c r="C245" s="275"/>
      <c r="D245" s="276"/>
      <c r="E245" s="276"/>
      <c r="F245" s="276"/>
      <c r="G245" s="276"/>
      <c r="H245" s="276"/>
      <c r="I245" s="277"/>
      <c r="J245" s="208"/>
    </row>
    <row r="246" spans="1:16" ht="7.5" customHeight="1">
      <c r="A246" s="189"/>
      <c r="B246" s="44"/>
      <c r="C246" s="34"/>
      <c r="D246" s="34"/>
      <c r="E246" s="43"/>
      <c r="F246" s="43"/>
      <c r="G246" s="43"/>
      <c r="H246" s="43"/>
      <c r="I246" s="43"/>
      <c r="J246" s="208"/>
    </row>
    <row r="247" spans="1:16" ht="17.25" customHeight="1">
      <c r="A247" s="237" t="s">
        <v>15</v>
      </c>
      <c r="B247" s="238"/>
      <c r="C247" s="103"/>
      <c r="D247" s="103"/>
      <c r="E247" s="103"/>
      <c r="F247" s="103"/>
      <c r="G247" s="103"/>
      <c r="H247" s="103"/>
      <c r="I247" s="103"/>
      <c r="J247" s="210"/>
    </row>
    <row r="248" spans="1:16" s="46" customFormat="1" ht="7.5" customHeight="1">
      <c r="A248" s="182"/>
      <c r="B248" s="30"/>
      <c r="C248" s="30"/>
      <c r="D248" s="30"/>
      <c r="E248" s="30"/>
      <c r="F248" s="30"/>
      <c r="G248" s="30"/>
      <c r="H248" s="30"/>
      <c r="I248" s="30"/>
      <c r="J248" s="183"/>
    </row>
    <row r="249" spans="1:16" ht="17.25" customHeight="1">
      <c r="A249" s="246" t="s">
        <v>107</v>
      </c>
      <c r="B249" s="247"/>
      <c r="C249" s="87"/>
      <c r="D249" s="87"/>
      <c r="E249" s="87"/>
      <c r="F249" s="87"/>
      <c r="G249" s="87"/>
      <c r="H249" s="87"/>
      <c r="I249" s="87"/>
      <c r="J249" s="207"/>
      <c r="L249" s="236" t="s">
        <v>119</v>
      </c>
      <c r="M249" s="236"/>
      <c r="N249" s="236"/>
      <c r="O249" s="236"/>
      <c r="P249" s="236"/>
    </row>
    <row r="250" spans="1:16" ht="7.5" customHeight="1" thickBot="1">
      <c r="A250" s="187"/>
      <c r="B250" s="102"/>
      <c r="C250" s="46"/>
      <c r="D250" s="46"/>
      <c r="E250" s="46"/>
      <c r="F250" s="46"/>
      <c r="G250" s="46"/>
      <c r="H250" s="46"/>
      <c r="I250" s="46"/>
      <c r="J250" s="206"/>
      <c r="L250" s="236"/>
      <c r="M250" s="236"/>
      <c r="N250" s="236"/>
      <c r="O250" s="236"/>
      <c r="P250" s="236"/>
    </row>
    <row r="251" spans="1:16" ht="17.25" customHeight="1" thickBot="1">
      <c r="A251" s="187"/>
      <c r="B251" s="102" t="s">
        <v>324</v>
      </c>
      <c r="C251" s="267">
        <v>2</v>
      </c>
      <c r="D251" s="268"/>
      <c r="E251" s="77" t="s">
        <v>326</v>
      </c>
      <c r="F251" s="77"/>
      <c r="G251" s="77"/>
      <c r="H251" s="77"/>
      <c r="I251" s="77"/>
      <c r="J251" s="206" t="s">
        <v>325</v>
      </c>
      <c r="L251" s="236"/>
      <c r="M251" s="236"/>
      <c r="N251" s="236"/>
      <c r="O251" s="236"/>
      <c r="P251" s="236"/>
    </row>
    <row r="252" spans="1:16" ht="7.5" customHeight="1" thickBot="1">
      <c r="A252" s="187"/>
      <c r="B252" s="102"/>
      <c r="C252" s="46"/>
      <c r="D252" s="46"/>
      <c r="E252" s="46"/>
      <c r="F252" s="46"/>
      <c r="G252" s="46"/>
      <c r="H252" s="46"/>
      <c r="I252" s="46"/>
      <c r="J252" s="206"/>
      <c r="L252" s="236"/>
      <c r="M252" s="236"/>
      <c r="N252" s="236"/>
      <c r="O252" s="236"/>
      <c r="P252" s="236"/>
    </row>
    <row r="253" spans="1:16" ht="17.25" customHeight="1" thickBot="1">
      <c r="A253" s="187"/>
      <c r="B253" s="102" t="s">
        <v>44</v>
      </c>
      <c r="C253" s="253" t="s">
        <v>360</v>
      </c>
      <c r="D253" s="254"/>
      <c r="E253" s="254"/>
      <c r="F253" s="254"/>
      <c r="G253" s="254"/>
      <c r="H253" s="254"/>
      <c r="I253" s="255"/>
      <c r="J253" s="206" t="s">
        <v>206</v>
      </c>
      <c r="L253" s="236"/>
      <c r="M253" s="236"/>
      <c r="N253" s="236"/>
      <c r="O253" s="236"/>
      <c r="P253" s="236"/>
    </row>
    <row r="254" spans="1:16" ht="7.5" customHeight="1" thickBot="1">
      <c r="A254" s="187"/>
      <c r="B254" s="102"/>
      <c r="C254" s="29"/>
      <c r="D254" s="29"/>
      <c r="E254" s="29"/>
      <c r="F254" s="29"/>
      <c r="G254" s="29"/>
      <c r="H254" s="29"/>
      <c r="I254" s="29"/>
      <c r="J254" s="206"/>
      <c r="L254" s="236"/>
      <c r="M254" s="236"/>
      <c r="N254" s="236"/>
      <c r="O254" s="236"/>
      <c r="P254" s="236"/>
    </row>
    <row r="255" spans="1:16" ht="17.25" customHeight="1" thickBot="1">
      <c r="A255" s="187"/>
      <c r="B255" s="102" t="s">
        <v>328</v>
      </c>
      <c r="C255" s="267">
        <v>4</v>
      </c>
      <c r="D255" s="268"/>
      <c r="E255" s="77" t="s">
        <v>18</v>
      </c>
      <c r="F255" s="77"/>
      <c r="G255" s="77"/>
      <c r="H255" s="77"/>
      <c r="I255" s="77"/>
      <c r="J255" s="206" t="s">
        <v>198</v>
      </c>
      <c r="L255" s="236"/>
      <c r="M255" s="236"/>
      <c r="N255" s="236"/>
      <c r="O255" s="236"/>
      <c r="P255" s="236"/>
    </row>
    <row r="256" spans="1:16" ht="7.5" customHeight="1" thickBot="1">
      <c r="A256" s="187"/>
      <c r="B256" s="102"/>
      <c r="C256" s="77"/>
      <c r="D256" s="77"/>
      <c r="E256" s="77"/>
      <c r="F256" s="77"/>
      <c r="G256" s="77"/>
      <c r="H256" s="77"/>
      <c r="I256" s="77"/>
      <c r="J256" s="206"/>
    </row>
    <row r="257" spans="1:10" ht="17.25" customHeight="1" thickBot="1">
      <c r="A257" s="187"/>
      <c r="B257" s="102" t="s">
        <v>46</v>
      </c>
      <c r="C257" s="253" t="s">
        <v>50</v>
      </c>
      <c r="D257" s="254"/>
      <c r="E257" s="254"/>
      <c r="F257" s="254"/>
      <c r="G257" s="254"/>
      <c r="H257" s="254"/>
      <c r="I257" s="255"/>
      <c r="J257" s="206" t="s">
        <v>200</v>
      </c>
    </row>
    <row r="258" spans="1:10" ht="7.5" customHeight="1" thickBot="1">
      <c r="A258" s="189"/>
      <c r="B258" s="102"/>
      <c r="C258" s="29"/>
      <c r="D258" s="29"/>
      <c r="E258" s="29"/>
      <c r="F258" s="29"/>
      <c r="G258" s="29"/>
      <c r="H258" s="29"/>
      <c r="I258" s="29"/>
      <c r="J258" s="206"/>
    </row>
    <row r="259" spans="1:10" ht="17.25" customHeight="1" thickBot="1">
      <c r="A259" s="187"/>
      <c r="B259" s="102" t="s">
        <v>45</v>
      </c>
      <c r="C259" s="253" t="s">
        <v>361</v>
      </c>
      <c r="D259" s="254"/>
      <c r="E259" s="254"/>
      <c r="F259" s="254"/>
      <c r="G259" s="254"/>
      <c r="H259" s="254"/>
      <c r="I259" s="255"/>
      <c r="J259" s="206" t="s">
        <v>207</v>
      </c>
    </row>
    <row r="260" spans="1:10" ht="7.5" customHeight="1" thickBot="1">
      <c r="A260" s="189"/>
      <c r="B260" s="102"/>
      <c r="C260" s="29"/>
      <c r="D260" s="29"/>
      <c r="E260" s="29"/>
      <c r="F260" s="29"/>
      <c r="G260" s="29"/>
      <c r="H260" s="29"/>
      <c r="I260" s="29"/>
      <c r="J260" s="206"/>
    </row>
    <row r="261" spans="1:10" ht="17.25" customHeight="1" thickBot="1">
      <c r="A261" s="187"/>
      <c r="B261" s="102" t="s">
        <v>329</v>
      </c>
      <c r="C261" s="267">
        <v>8</v>
      </c>
      <c r="D261" s="268"/>
      <c r="E261" s="77" t="s">
        <v>18</v>
      </c>
      <c r="F261" s="77"/>
      <c r="G261" s="77"/>
      <c r="H261" s="77"/>
      <c r="I261" s="77"/>
      <c r="J261" s="206" t="s">
        <v>199</v>
      </c>
    </row>
    <row r="262" spans="1:10" ht="7.5" customHeight="1" thickBot="1">
      <c r="A262" s="187"/>
      <c r="B262" s="102"/>
      <c r="C262" s="77"/>
      <c r="D262" s="77"/>
      <c r="E262" s="77"/>
      <c r="F262" s="77"/>
      <c r="G262" s="77"/>
      <c r="H262" s="77"/>
      <c r="I262" s="77"/>
      <c r="J262" s="206"/>
    </row>
    <row r="263" spans="1:10" ht="17.25" customHeight="1" thickBot="1">
      <c r="A263" s="187"/>
      <c r="B263" s="102" t="s">
        <v>47</v>
      </c>
      <c r="C263" s="253" t="s">
        <v>332</v>
      </c>
      <c r="D263" s="254"/>
      <c r="E263" s="254"/>
      <c r="F263" s="254"/>
      <c r="G263" s="254"/>
      <c r="H263" s="254"/>
      <c r="I263" s="255"/>
      <c r="J263" s="206" t="s">
        <v>201</v>
      </c>
    </row>
    <row r="264" spans="1:10" ht="7.5" customHeight="1">
      <c r="A264" s="189"/>
      <c r="B264" s="44"/>
      <c r="C264" s="44"/>
      <c r="D264" s="44"/>
      <c r="E264" s="44"/>
      <c r="F264" s="44"/>
      <c r="G264" s="44"/>
      <c r="H264" s="44"/>
      <c r="I264" s="44"/>
      <c r="J264" s="206"/>
    </row>
    <row r="265" spans="1:10" ht="17.25" customHeight="1">
      <c r="A265" s="246" t="s">
        <v>108</v>
      </c>
      <c r="B265" s="247"/>
      <c r="C265" s="87"/>
      <c r="D265" s="87"/>
      <c r="E265" s="87"/>
      <c r="F265" s="87"/>
      <c r="G265" s="87"/>
      <c r="H265" s="87"/>
      <c r="I265" s="87"/>
      <c r="J265" s="207"/>
    </row>
    <row r="266" spans="1:10" ht="7.5" customHeight="1" thickBot="1">
      <c r="A266" s="187"/>
      <c r="B266" s="102"/>
      <c r="C266" s="29"/>
      <c r="D266" s="29"/>
      <c r="E266" s="29"/>
      <c r="F266" s="29"/>
      <c r="G266" s="29"/>
      <c r="H266" s="29"/>
      <c r="I266" s="29"/>
      <c r="J266" s="206"/>
    </row>
    <row r="267" spans="1:10" ht="17.25" customHeight="1" thickBot="1">
      <c r="A267" s="187"/>
      <c r="B267" s="102" t="s">
        <v>327</v>
      </c>
      <c r="C267" s="267">
        <v>1</v>
      </c>
      <c r="D267" s="268"/>
      <c r="E267" s="77" t="s">
        <v>326</v>
      </c>
      <c r="F267" s="77"/>
      <c r="G267" s="77"/>
      <c r="H267" s="77"/>
      <c r="I267" s="77"/>
      <c r="J267" s="206" t="s">
        <v>325</v>
      </c>
    </row>
    <row r="268" spans="1:10" ht="7.5" customHeight="1" thickBot="1">
      <c r="A268" s="187"/>
      <c r="B268" s="102"/>
      <c r="C268" s="29"/>
      <c r="D268" s="29"/>
      <c r="E268" s="29"/>
      <c r="F268" s="29"/>
      <c r="G268" s="29"/>
      <c r="H268" s="29"/>
      <c r="I268" s="29"/>
      <c r="J268" s="206"/>
    </row>
    <row r="269" spans="1:10" ht="17.25" customHeight="1" thickBot="1">
      <c r="A269" s="187"/>
      <c r="B269" s="102" t="s">
        <v>42</v>
      </c>
      <c r="C269" s="253" t="s">
        <v>205</v>
      </c>
      <c r="D269" s="254"/>
      <c r="E269" s="254"/>
      <c r="F269" s="254"/>
      <c r="G269" s="254"/>
      <c r="H269" s="254"/>
      <c r="I269" s="255"/>
      <c r="J269" s="206" t="s">
        <v>206</v>
      </c>
    </row>
    <row r="270" spans="1:10" ht="7.5" customHeight="1" thickBot="1">
      <c r="A270" s="187"/>
      <c r="B270" s="102"/>
      <c r="C270" s="29"/>
      <c r="D270" s="29"/>
      <c r="E270" s="29"/>
      <c r="F270" s="29"/>
      <c r="G270" s="29"/>
      <c r="H270" s="29"/>
      <c r="I270" s="29"/>
      <c r="J270" s="206"/>
    </row>
    <row r="271" spans="1:10" ht="17.25" customHeight="1" thickBot="1">
      <c r="A271" s="187"/>
      <c r="B271" s="102" t="s">
        <v>330</v>
      </c>
      <c r="C271" s="267">
        <v>4</v>
      </c>
      <c r="D271" s="268"/>
      <c r="E271" s="77" t="s">
        <v>18</v>
      </c>
      <c r="F271" s="77"/>
      <c r="G271" s="77"/>
      <c r="H271" s="77"/>
      <c r="I271" s="77"/>
      <c r="J271" s="206" t="s">
        <v>202</v>
      </c>
    </row>
    <row r="272" spans="1:10" ht="7.5" customHeight="1" thickBot="1">
      <c r="A272" s="187"/>
      <c r="B272" s="102"/>
      <c r="C272" s="77"/>
      <c r="D272" s="77"/>
      <c r="E272" s="77"/>
      <c r="F272" s="77"/>
      <c r="G272" s="77"/>
      <c r="H272" s="77"/>
      <c r="I272" s="77"/>
      <c r="J272" s="206"/>
    </row>
    <row r="273" spans="1:10" ht="17.25" customHeight="1" thickBot="1">
      <c r="A273" s="187"/>
      <c r="B273" s="102" t="s">
        <v>48</v>
      </c>
      <c r="C273" s="253" t="s">
        <v>364</v>
      </c>
      <c r="D273" s="254"/>
      <c r="E273" s="254"/>
      <c r="F273" s="254"/>
      <c r="G273" s="254"/>
      <c r="H273" s="254"/>
      <c r="I273" s="255"/>
      <c r="J273" s="206" t="s">
        <v>201</v>
      </c>
    </row>
    <row r="274" spans="1:10" ht="7.5" customHeight="1">
      <c r="A274" s="187"/>
      <c r="B274" s="102"/>
      <c r="C274" s="29"/>
      <c r="D274" s="29"/>
      <c r="E274" s="29"/>
      <c r="F274" s="29"/>
      <c r="G274" s="29"/>
      <c r="H274" s="29"/>
      <c r="I274" s="29"/>
      <c r="J274" s="206"/>
    </row>
    <row r="275" spans="1:10" ht="7.5" customHeight="1" thickBot="1">
      <c r="A275" s="187"/>
      <c r="B275" s="102"/>
      <c r="C275" s="29"/>
      <c r="D275" s="29"/>
      <c r="E275" s="29"/>
      <c r="F275" s="29"/>
      <c r="G275" s="29"/>
      <c r="H275" s="29"/>
      <c r="I275" s="29"/>
      <c r="J275" s="206"/>
    </row>
    <row r="276" spans="1:10" ht="17.25" customHeight="1" thickBot="1">
      <c r="A276" s="187"/>
      <c r="B276" s="102" t="s">
        <v>43</v>
      </c>
      <c r="C276" s="253" t="s">
        <v>362</v>
      </c>
      <c r="D276" s="254"/>
      <c r="E276" s="254"/>
      <c r="F276" s="254"/>
      <c r="G276" s="254"/>
      <c r="H276" s="254"/>
      <c r="I276" s="255"/>
      <c r="J276" s="206" t="s">
        <v>363</v>
      </c>
    </row>
    <row r="277" spans="1:10" ht="7.5" customHeight="1" thickBot="1">
      <c r="A277" s="187"/>
      <c r="B277" s="102"/>
      <c r="C277" s="29"/>
      <c r="D277" s="29"/>
      <c r="E277" s="29"/>
      <c r="F277" s="29"/>
      <c r="G277" s="29"/>
      <c r="H277" s="29"/>
      <c r="I277" s="29"/>
      <c r="J277" s="206"/>
    </row>
    <row r="278" spans="1:10" ht="17.25" customHeight="1" thickBot="1">
      <c r="A278" s="187"/>
      <c r="B278" s="102" t="s">
        <v>331</v>
      </c>
      <c r="C278" s="267">
        <v>8</v>
      </c>
      <c r="D278" s="268"/>
      <c r="E278" s="77" t="s">
        <v>18</v>
      </c>
      <c r="F278" s="77"/>
      <c r="G278" s="77"/>
      <c r="H278" s="77"/>
      <c r="I278" s="77"/>
      <c r="J278" s="206" t="s">
        <v>203</v>
      </c>
    </row>
    <row r="279" spans="1:10" ht="7.5" customHeight="1" thickBot="1">
      <c r="A279" s="187"/>
      <c r="B279" s="102"/>
      <c r="C279" s="77"/>
      <c r="D279" s="77"/>
      <c r="E279" s="77"/>
      <c r="F279" s="77"/>
      <c r="G279" s="77"/>
      <c r="H279" s="77"/>
      <c r="I279" s="77"/>
      <c r="J279" s="206"/>
    </row>
    <row r="280" spans="1:10" ht="17.25" customHeight="1" thickBot="1">
      <c r="A280" s="187"/>
      <c r="B280" s="102" t="s">
        <v>49</v>
      </c>
      <c r="C280" s="253" t="s">
        <v>7</v>
      </c>
      <c r="D280" s="254"/>
      <c r="E280" s="254"/>
      <c r="F280" s="254"/>
      <c r="G280" s="254"/>
      <c r="H280" s="254"/>
      <c r="I280" s="255"/>
      <c r="J280" s="206" t="s">
        <v>204</v>
      </c>
    </row>
    <row r="281" spans="1:10" ht="7.5" customHeight="1" thickBot="1">
      <c r="A281" s="211"/>
      <c r="B281" s="212"/>
      <c r="C281" s="213"/>
      <c r="D281" s="213"/>
      <c r="E281" s="213"/>
      <c r="F281" s="213"/>
      <c r="G281" s="213"/>
      <c r="H281" s="213"/>
      <c r="I281" s="213"/>
      <c r="J281" s="214"/>
    </row>
  </sheetData>
  <sheetProtection selectLockedCells="1"/>
  <mergeCells count="153">
    <mergeCell ref="C104:I104"/>
    <mergeCell ref="C138:I138"/>
    <mergeCell ref="C106:I106"/>
    <mergeCell ref="C108:I108"/>
    <mergeCell ref="C110:I110"/>
    <mergeCell ref="L110:P112"/>
    <mergeCell ref="C112:I112"/>
    <mergeCell ref="C114:I114"/>
    <mergeCell ref="C116:I116"/>
    <mergeCell ref="C118:I118"/>
    <mergeCell ref="C120:I120"/>
    <mergeCell ref="J108:J138"/>
    <mergeCell ref="L249:P255"/>
    <mergeCell ref="G195:H195"/>
    <mergeCell ref="G197:H197"/>
    <mergeCell ref="G231:H231"/>
    <mergeCell ref="G233:H233"/>
    <mergeCell ref="G240:H240"/>
    <mergeCell ref="L78:P80"/>
    <mergeCell ref="C86:I86"/>
    <mergeCell ref="C88:I88"/>
    <mergeCell ref="C90:I90"/>
    <mergeCell ref="G242:H242"/>
    <mergeCell ref="G204:H204"/>
    <mergeCell ref="G206:H206"/>
    <mergeCell ref="G208:H208"/>
    <mergeCell ref="G210:H210"/>
    <mergeCell ref="G217:H217"/>
    <mergeCell ref="C155:F155"/>
    <mergeCell ref="C251:D251"/>
    <mergeCell ref="C122:I122"/>
    <mergeCell ref="C124:I124"/>
    <mergeCell ref="C126:I126"/>
    <mergeCell ref="C128:I128"/>
    <mergeCell ref="C130:I130"/>
    <mergeCell ref="L145:P149"/>
    <mergeCell ref="C273:I273"/>
    <mergeCell ref="C280:I280"/>
    <mergeCell ref="A265:B265"/>
    <mergeCell ref="A249:B249"/>
    <mergeCell ref="C263:I263"/>
    <mergeCell ref="C269:I269"/>
    <mergeCell ref="C276:I276"/>
    <mergeCell ref="C271:D271"/>
    <mergeCell ref="C278:D278"/>
    <mergeCell ref="C259:I259"/>
    <mergeCell ref="C253:I253"/>
    <mergeCell ref="C255:D255"/>
    <mergeCell ref="C261:D261"/>
    <mergeCell ref="C257:I257"/>
    <mergeCell ref="C267:D267"/>
    <mergeCell ref="A4:J4"/>
    <mergeCell ref="C58:I58"/>
    <mergeCell ref="A24:B24"/>
    <mergeCell ref="G26:H26"/>
    <mergeCell ref="C26:D26"/>
    <mergeCell ref="E26:F26"/>
    <mergeCell ref="C28:D28"/>
    <mergeCell ref="E28:F28"/>
    <mergeCell ref="G28:H28"/>
    <mergeCell ref="C32:D32"/>
    <mergeCell ref="C54:I54"/>
    <mergeCell ref="C7:I7"/>
    <mergeCell ref="A7:B7"/>
    <mergeCell ref="A50:B50"/>
    <mergeCell ref="A8:B8"/>
    <mergeCell ref="C38:I38"/>
    <mergeCell ref="C40:I40"/>
    <mergeCell ref="C42:I42"/>
    <mergeCell ref="C12:I12"/>
    <mergeCell ref="C14:I14"/>
    <mergeCell ref="C16:I16"/>
    <mergeCell ref="C36:I36"/>
    <mergeCell ref="C18:I18"/>
    <mergeCell ref="A34:B34"/>
    <mergeCell ref="A247:B247"/>
    <mergeCell ref="A141:B141"/>
    <mergeCell ref="C143:I143"/>
    <mergeCell ref="C147:D147"/>
    <mergeCell ref="C149:D149"/>
    <mergeCell ref="F149:H149"/>
    <mergeCell ref="C145:I145"/>
    <mergeCell ref="C244:I245"/>
    <mergeCell ref="A177:B177"/>
    <mergeCell ref="A202:B202"/>
    <mergeCell ref="A215:B215"/>
    <mergeCell ref="A227:B227"/>
    <mergeCell ref="A238:B238"/>
    <mergeCell ref="G160:H160"/>
    <mergeCell ref="G162:H162"/>
    <mergeCell ref="G164:H164"/>
    <mergeCell ref="G166:H166"/>
    <mergeCell ref="G168:H168"/>
    <mergeCell ref="C235:I236"/>
    <mergeCell ref="C225:I225"/>
    <mergeCell ref="G219:H219"/>
    <mergeCell ref="G223:H223"/>
    <mergeCell ref="G191:H191"/>
    <mergeCell ref="G193:H193"/>
    <mergeCell ref="A140:B140"/>
    <mergeCell ref="C44:I44"/>
    <mergeCell ref="C46:I46"/>
    <mergeCell ref="C48:I48"/>
    <mergeCell ref="C62:I62"/>
    <mergeCell ref="C64:I64"/>
    <mergeCell ref="C66:I66"/>
    <mergeCell ref="C68:I68"/>
    <mergeCell ref="C70:I70"/>
    <mergeCell ref="C72:I72"/>
    <mergeCell ref="A74:B74"/>
    <mergeCell ref="C78:I78"/>
    <mergeCell ref="C84:I84"/>
    <mergeCell ref="C94:I94"/>
    <mergeCell ref="C96:I96"/>
    <mergeCell ref="C98:I98"/>
    <mergeCell ref="C80:I80"/>
    <mergeCell ref="C82:I82"/>
    <mergeCell ref="C100:I100"/>
    <mergeCell ref="C102:I102"/>
    <mergeCell ref="C92:I92"/>
    <mergeCell ref="C132:I132"/>
    <mergeCell ref="C134:I134"/>
    <mergeCell ref="C136:I136"/>
    <mergeCell ref="L16:P24"/>
    <mergeCell ref="L34:P39"/>
    <mergeCell ref="C60:I60"/>
    <mergeCell ref="L54:P56"/>
    <mergeCell ref="G30:I30"/>
    <mergeCell ref="C20:I20"/>
    <mergeCell ref="C22:I22"/>
    <mergeCell ref="C76:I76"/>
    <mergeCell ref="L42:P49"/>
    <mergeCell ref="C52:I52"/>
    <mergeCell ref="E32:F32"/>
    <mergeCell ref="G32:H32"/>
    <mergeCell ref="L25:P33"/>
    <mergeCell ref="L151:P157"/>
    <mergeCell ref="A157:J157"/>
    <mergeCell ref="L158:P166"/>
    <mergeCell ref="C212:I213"/>
    <mergeCell ref="C199:I200"/>
    <mergeCell ref="C174:I175"/>
    <mergeCell ref="A158:B158"/>
    <mergeCell ref="G229:H229"/>
    <mergeCell ref="G183:H183"/>
    <mergeCell ref="G185:H185"/>
    <mergeCell ref="G187:H187"/>
    <mergeCell ref="G189:H189"/>
    <mergeCell ref="A151:B151"/>
    <mergeCell ref="C153:I153"/>
    <mergeCell ref="G170:H170"/>
    <mergeCell ref="G172:H172"/>
    <mergeCell ref="G221:H221"/>
  </mergeCells>
  <phoneticPr fontId="8"/>
  <dataValidations count="16">
    <dataValidation type="whole" allowBlank="1" showInputMessage="1" showErrorMessage="1" errorTitle="西暦の入力" error="4桁の西暦で記載下さい" sqref="C10:C11" xr:uid="{00000000-0002-0000-0000-000000000000}">
      <formula1>1900</formula1>
      <formula2>2100</formula2>
    </dataValidation>
    <dataValidation type="list" allowBlank="1" showInputMessage="1" showErrorMessage="1" errorTitle="月の入力" error="月を選択して下さい" sqref="E10:E11" xr:uid="{00000000-0002-0000-0000-000001000000}">
      <formula1>"1,2,3,4,5,6,7,8,9,10,11,12"</formula1>
    </dataValidation>
    <dataValidation type="list" allowBlank="1" showInputMessage="1" showErrorMessage="1" errorTitle="日にちの入力" error="日にちを選択して下さい" sqref="G10:G11" xr:uid="{00000000-0002-0000-0000-000002000000}">
      <formula1>"1,2,3,4,5,6,7,8,9,10,11,12,13,14,15,16,17,18,19,20,21,22,23,24,25,26,27,28,29,30,31"</formula1>
    </dataValidation>
    <dataValidation type="list" allowBlank="1" showInputMessage="1" showErrorMessage="1" sqref="C56" xr:uid="{00000000-0002-0000-0000-000003000000}">
      <formula1>"○,-"</formula1>
    </dataValidation>
    <dataValidation type="list" allowBlank="1" showInputMessage="1" showErrorMessage="1" sqref="C149:D149" xr:uid="{00000000-0002-0000-0000-000004000000}">
      <formula1>"徒歩,車両"</formula1>
    </dataValidation>
    <dataValidation type="list" allowBlank="1" showInputMessage="1" showErrorMessage="1" sqref="C255:D255 C271:D271 C261:D261 C278:D278" xr:uid="{00000000-0002-0000-0000-000005000000}">
      <formula1>"１,２,３,４,５,６,７,８,９,１０,１１,１２"</formula1>
    </dataValidation>
    <dataValidation type="list" allowBlank="1" showInputMessage="1" sqref="C257:I257 C263:I263" xr:uid="{00000000-0002-0000-0000-000006000000}">
      <formula1>"防災情報及び避難誘導,防災情報,避難誘導"</formula1>
    </dataValidation>
    <dataValidation type="list" allowBlank="1" showInputMessage="1" sqref="C52:I52" xr:uid="{00000000-0002-0000-0000-000007000000}">
      <formula1>"ファックス,メール,電話"</formula1>
    </dataValidation>
    <dataValidation type="list" allowBlank="1" showInputMessage="1" showErrorMessage="1" sqref="G30:I30" xr:uid="{00000000-0002-0000-0000-000008000000}">
      <formula1>"平日と同じ,平日と異なる"</formula1>
    </dataValidation>
    <dataValidation operator="greaterThanOrEqual" allowBlank="1" showInputMessage="1" showErrorMessage="1" sqref="G160 G162 G164 G166 G168 G170 G172 G195 G197 G183 G185 G187 G189 G191 G193 G204 G206 G208 G210 G217 G219 G221 G223 G229 G231 G233 G240 G242" xr:uid="{00000000-0002-0000-0000-000009000000}"/>
    <dataValidation type="list" allowBlank="1" showInputMessage="1" showErrorMessage="1" sqref="C160 C162 C164 C166 C168 C170 C172 C179 C183 C185 C187 C189 C191 C193 C195 C197 C181 C231 C208 C210 C204 C221 C223 C242 C206 C217 C233 C219 C229 C240" xr:uid="{00000000-0002-0000-0000-00000A000000}">
      <formula1>"有,無"</formula1>
    </dataValidation>
    <dataValidation type="list" allowBlank="1" showInputMessage="1" showErrorMessage="1" sqref="C155" xr:uid="{00000000-0002-0000-0000-00000B000000}">
      <formula1>"徒歩(階段),エレベータ"</formula1>
    </dataValidation>
    <dataValidation type="list" allowBlank="1" showInputMessage="1" showErrorMessage="1" sqref="C251:D251 C267:D267" xr:uid="{00000000-0002-0000-0000-00000C000000}">
      <formula1>"１,２,３"</formula1>
    </dataValidation>
    <dataValidation type="list" allowBlank="1" showInputMessage="1" sqref="C269:I269 C276:I276" xr:uid="{00000000-0002-0000-0000-00000D000000}">
      <formula1>"新規採用の職員,全職員,児童,児童（職員含む）"</formula1>
    </dataValidation>
    <dataValidation type="list" allowBlank="1" showInputMessage="1" sqref="C280:I280 C273:I273" xr:uid="{00000000-0002-0000-0000-00000E000000}">
      <formula1>"避難誘導,情報収集・伝達,避難訓練,情報収集・伝達及び避難誘導,避難訓練及び避難誘導"</formula1>
    </dataValidation>
    <dataValidation type="list" allowBlank="1" showInputMessage="1" sqref="C253:I253 C259:I259" xr:uid="{00000000-0002-0000-0000-00000F000000}">
      <formula1>"新規採用の職員,全職員,防災対応班職員,児童"</formula1>
    </dataValidation>
  </dataValidations>
  <hyperlinks>
    <hyperlink ref="J54" r:id="rId1" xr:uid="{00000000-0004-0000-0000-000000000000}"/>
    <hyperlink ref="C72" r:id="rId2" xr:uid="{00000000-0004-0000-0000-000001000000}"/>
    <hyperlink ref="C82" r:id="rId3" xr:uid="{00000000-0004-0000-0000-000002000000}"/>
    <hyperlink ref="C54" r:id="rId4" xr:uid="{00000000-0004-0000-0000-000003000000}"/>
  </hyperlinks>
  <pageMargins left="0.7" right="0.7" top="0.75" bottom="0.75" header="0.3" footer="0.3"/>
  <pageSetup paperSize="9" scale="72" orientation="portrait" r:id="rId5"/>
  <rowBreaks count="3" manualBreakCount="3">
    <brk id="49" max="9" man="1"/>
    <brk id="139" max="16383" man="1"/>
    <brk id="201" max="9" man="1"/>
  </row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420"/>
  <sheetViews>
    <sheetView showGridLines="0" view="pageBreakPreview" zoomScale="90" zoomScaleNormal="100" zoomScaleSheetLayoutView="90" workbookViewId="0">
      <selection activeCell="O83" sqref="O83"/>
    </sheetView>
  </sheetViews>
  <sheetFormatPr defaultColWidth="9" defaultRowHeight="13.2"/>
  <cols>
    <col min="1" max="1" width="9" style="4" customWidth="1"/>
    <col min="2" max="6" width="9" style="4"/>
    <col min="7" max="8" width="4.33203125" style="4" customWidth="1"/>
    <col min="9" max="11" width="9" style="4"/>
    <col min="12" max="12" width="3" style="4" customWidth="1"/>
    <col min="13" max="13" width="18.77734375" style="4" customWidth="1"/>
    <col min="14" max="14" width="1.88671875" style="4" customWidth="1"/>
    <col min="15" max="15" width="11.44140625" style="4" customWidth="1"/>
    <col min="16" max="16" width="9" style="4" customWidth="1"/>
    <col min="17" max="16384" width="9" style="4"/>
  </cols>
  <sheetData>
    <row r="1" spans="1:12" ht="17.25" customHeight="1"/>
    <row r="2" spans="1:12" ht="17.25" customHeight="1"/>
    <row r="3" spans="1:12" ht="17.25" customHeight="1"/>
    <row r="4" spans="1:12" ht="17.25" customHeight="1"/>
    <row r="5" spans="1:12" ht="17.25" customHeight="1"/>
    <row r="6" spans="1:12" ht="17.25" customHeight="1"/>
    <row r="7" spans="1:12" ht="17.25" customHeight="1"/>
    <row r="8" spans="1:12" ht="17.25" customHeight="1"/>
    <row r="9" spans="1:12" ht="17.25" customHeight="1"/>
    <row r="10" spans="1:12" ht="17.25" customHeight="1"/>
    <row r="11" spans="1:12" ht="17.25" customHeight="1"/>
    <row r="12" spans="1:12" ht="17.25" customHeight="1"/>
    <row r="13" spans="1:12" ht="17.25" customHeight="1">
      <c r="A13" s="1"/>
    </row>
    <row r="14" spans="1:12" ht="17.25" customHeight="1">
      <c r="A14" s="1"/>
    </row>
    <row r="15" spans="1:12" ht="17.25" customHeight="1">
      <c r="A15" s="1"/>
    </row>
    <row r="16" spans="1:12" ht="17.25" customHeight="1">
      <c r="A16" s="324" t="s">
        <v>123</v>
      </c>
      <c r="B16" s="324"/>
      <c r="C16" s="324"/>
      <c r="D16" s="324"/>
      <c r="E16" s="324"/>
      <c r="F16" s="324"/>
      <c r="G16" s="324"/>
      <c r="H16" s="324"/>
      <c r="I16" s="324"/>
      <c r="J16" s="324"/>
      <c r="K16" s="324"/>
      <c r="L16" s="8"/>
    </row>
    <row r="17" spans="1:12" ht="17.25" customHeight="1">
      <c r="A17" s="324"/>
      <c r="B17" s="324"/>
      <c r="C17" s="324"/>
      <c r="D17" s="324"/>
      <c r="E17" s="324"/>
      <c r="F17" s="324"/>
      <c r="G17" s="324"/>
      <c r="H17" s="324"/>
      <c r="I17" s="324"/>
      <c r="J17" s="324"/>
      <c r="K17" s="324"/>
      <c r="L17" s="8"/>
    </row>
    <row r="18" spans="1:12" ht="17.25" customHeight="1">
      <c r="A18" s="2"/>
    </row>
    <row r="19" spans="1:12" ht="17.25" customHeight="1">
      <c r="A19" s="2"/>
    </row>
    <row r="20" spans="1:12" ht="17.25" customHeight="1">
      <c r="A20" s="2"/>
    </row>
    <row r="21" spans="1:12" ht="17.25" customHeight="1">
      <c r="A21" s="2"/>
    </row>
    <row r="22" spans="1:12" ht="17.25" customHeight="1">
      <c r="A22" s="2"/>
    </row>
    <row r="23" spans="1:12" ht="17.25" customHeight="1">
      <c r="A23" s="2"/>
    </row>
    <row r="24" spans="1:12" ht="17.25" customHeight="1">
      <c r="A24" s="2"/>
    </row>
    <row r="25" spans="1:12" ht="17.25" customHeight="1">
      <c r="A25" s="2"/>
    </row>
    <row r="26" spans="1:12" ht="17.25" customHeight="1">
      <c r="A26" s="2"/>
    </row>
    <row r="27" spans="1:12" ht="17.25" customHeight="1">
      <c r="A27" s="2"/>
    </row>
    <row r="28" spans="1:12" ht="17.25" customHeight="1">
      <c r="A28" s="2"/>
    </row>
    <row r="29" spans="1:12" ht="17.25" customHeight="1">
      <c r="L29" s="9"/>
    </row>
    <row r="30" spans="1:12" ht="17.25" customHeight="1">
      <c r="L30" s="9"/>
    </row>
    <row r="31" spans="1:12" ht="17.25" customHeight="1">
      <c r="A31" s="326" t="str">
        <f>入力シート!C12</f>
        <v>○○○○小学校</v>
      </c>
      <c r="B31" s="326"/>
      <c r="C31" s="326"/>
      <c r="D31" s="326"/>
      <c r="E31" s="326"/>
      <c r="F31" s="326"/>
      <c r="G31" s="326"/>
      <c r="H31" s="326"/>
      <c r="I31" s="326"/>
      <c r="J31" s="326"/>
      <c r="K31" s="326"/>
      <c r="L31" s="7"/>
    </row>
    <row r="32" spans="1:12" ht="17.25" customHeight="1">
      <c r="A32" s="326"/>
      <c r="B32" s="326"/>
      <c r="C32" s="326"/>
      <c r="D32" s="326"/>
      <c r="E32" s="326"/>
      <c r="F32" s="326"/>
      <c r="G32" s="326"/>
      <c r="H32" s="326"/>
      <c r="I32" s="326"/>
      <c r="J32" s="326"/>
      <c r="K32" s="326"/>
      <c r="L32" s="7"/>
    </row>
    <row r="33" spans="1:11" ht="17.25" customHeight="1"/>
    <row r="34" spans="1:11" ht="17.25" customHeight="1"/>
    <row r="35" spans="1:11" ht="17.25" customHeight="1"/>
    <row r="36" spans="1:11" ht="17.25" customHeight="1"/>
    <row r="37" spans="1:11" ht="17.25" customHeight="1">
      <c r="A37" s="325" t="str">
        <f ca="1">入力シート!C10&amp;"年 "&amp;入力シート!E10&amp;"月　作成"</f>
        <v>2023年 3月　作成</v>
      </c>
      <c r="B37" s="325"/>
      <c r="C37" s="325"/>
      <c r="D37" s="325"/>
      <c r="E37" s="325"/>
      <c r="F37" s="325"/>
      <c r="G37" s="325"/>
      <c r="H37" s="325"/>
      <c r="I37" s="325"/>
      <c r="J37" s="325"/>
      <c r="K37" s="325"/>
    </row>
    <row r="38" spans="1:11" ht="17.25" customHeight="1">
      <c r="A38" s="325"/>
      <c r="B38" s="325"/>
      <c r="C38" s="325"/>
      <c r="D38" s="325"/>
      <c r="E38" s="325"/>
      <c r="F38" s="325"/>
      <c r="G38" s="325"/>
      <c r="H38" s="325"/>
      <c r="I38" s="325"/>
      <c r="J38" s="325"/>
      <c r="K38" s="325"/>
    </row>
    <row r="39" spans="1:11" ht="17.25" customHeight="1"/>
    <row r="40" spans="1:11" ht="17.25" customHeight="1"/>
    <row r="41" spans="1:11" ht="17.25" customHeight="1"/>
    <row r="42" spans="1:11" ht="17.25" customHeight="1">
      <c r="A42" s="2"/>
    </row>
    <row r="43" spans="1:11" ht="17.25" customHeight="1">
      <c r="A43" s="2"/>
    </row>
    <row r="44" spans="1:11" ht="17.25" customHeight="1">
      <c r="A44" s="2"/>
    </row>
    <row r="45" spans="1:11" ht="17.25" customHeight="1">
      <c r="A45" s="2"/>
    </row>
    <row r="46" spans="1:11" ht="17.25" customHeight="1">
      <c r="A46" s="2"/>
    </row>
    <row r="47" spans="1:11" ht="17.25" customHeight="1">
      <c r="A47" s="2"/>
    </row>
    <row r="48" spans="1:11" ht="17.25" customHeight="1">
      <c r="A48" s="2"/>
    </row>
    <row r="49" spans="1:26" ht="16.2">
      <c r="A49" s="308" t="s">
        <v>208</v>
      </c>
      <c r="B49" s="308"/>
      <c r="C49" s="308"/>
      <c r="D49" s="308"/>
      <c r="E49" s="308"/>
      <c r="F49" s="308"/>
      <c r="G49" s="308"/>
      <c r="H49" s="308"/>
      <c r="I49" s="308"/>
      <c r="J49" s="308"/>
      <c r="K49" s="308"/>
      <c r="L49" s="10"/>
    </row>
    <row r="50" spans="1:26" ht="17.25" customHeight="1">
      <c r="A50" s="337" t="s">
        <v>376</v>
      </c>
      <c r="B50" s="337"/>
      <c r="C50" s="337"/>
      <c r="D50" s="337"/>
      <c r="E50" s="337"/>
      <c r="F50" s="337"/>
      <c r="G50" s="337"/>
      <c r="H50" s="337"/>
      <c r="I50" s="337"/>
      <c r="J50" s="337"/>
      <c r="K50" s="337"/>
      <c r="L50" s="12"/>
      <c r="Z50" s="4" t="s">
        <v>10</v>
      </c>
    </row>
    <row r="51" spans="1:26" ht="17.25" customHeight="1">
      <c r="A51" s="337" t="s">
        <v>377</v>
      </c>
      <c r="B51" s="337"/>
      <c r="C51" s="337"/>
      <c r="D51" s="337"/>
      <c r="E51" s="337"/>
      <c r="F51" s="337"/>
      <c r="G51" s="337"/>
      <c r="H51" s="337"/>
      <c r="I51" s="337"/>
      <c r="J51" s="337"/>
      <c r="K51" s="337"/>
      <c r="L51" s="108"/>
    </row>
    <row r="52" spans="1:26" ht="17.25" customHeight="1">
      <c r="A52" s="337" t="s">
        <v>378</v>
      </c>
      <c r="B52" s="337"/>
      <c r="C52" s="337"/>
      <c r="D52" s="337"/>
      <c r="E52" s="337"/>
      <c r="F52" s="337"/>
      <c r="G52" s="337"/>
      <c r="H52" s="337"/>
      <c r="I52" s="337"/>
      <c r="J52" s="337"/>
      <c r="K52" s="337"/>
      <c r="L52" s="108"/>
    </row>
    <row r="53" spans="1:26" ht="17.25" customHeight="1">
      <c r="A53" s="337" t="s">
        <v>379</v>
      </c>
      <c r="B53" s="337"/>
      <c r="C53" s="337"/>
      <c r="D53" s="337"/>
      <c r="E53" s="337"/>
      <c r="F53" s="337"/>
      <c r="G53" s="337"/>
      <c r="H53" s="337"/>
      <c r="I53" s="337"/>
      <c r="J53" s="337"/>
      <c r="K53" s="337"/>
      <c r="L53" s="12"/>
    </row>
    <row r="54" spans="1:26" ht="17.25" customHeight="1">
      <c r="A54" s="12"/>
      <c r="B54" s="12"/>
      <c r="C54" s="12"/>
      <c r="D54" s="12"/>
      <c r="E54" s="54"/>
      <c r="F54" s="12"/>
      <c r="G54" s="108"/>
      <c r="H54" s="12"/>
      <c r="I54" s="12"/>
      <c r="J54" s="12"/>
      <c r="K54" s="12"/>
      <c r="L54" s="12"/>
    </row>
    <row r="55" spans="1:26" ht="17.25" customHeight="1">
      <c r="A55" s="340" t="s">
        <v>210</v>
      </c>
      <c r="B55" s="340"/>
      <c r="C55" s="340"/>
      <c r="D55" s="340"/>
      <c r="E55" s="340"/>
      <c r="F55" s="340"/>
      <c r="G55" s="340"/>
      <c r="H55" s="340"/>
      <c r="I55" s="340"/>
      <c r="J55" s="340"/>
      <c r="K55" s="340"/>
      <c r="L55" s="59"/>
    </row>
    <row r="56" spans="1:26" ht="17.25" customHeight="1">
      <c r="A56" s="298" t="s">
        <v>374</v>
      </c>
      <c r="B56" s="298"/>
      <c r="C56" s="298"/>
      <c r="D56" s="298"/>
      <c r="E56" s="298"/>
      <c r="F56" s="298"/>
      <c r="G56" s="298"/>
      <c r="H56" s="298"/>
      <c r="I56" s="298"/>
      <c r="J56" s="298"/>
      <c r="K56" s="298"/>
      <c r="L56" s="59"/>
    </row>
    <row r="57" spans="1:26" ht="17.25" customHeight="1">
      <c r="A57" s="298" t="s">
        <v>375</v>
      </c>
      <c r="B57" s="298"/>
      <c r="C57" s="298"/>
      <c r="D57" s="298"/>
      <c r="E57" s="298"/>
      <c r="F57" s="298"/>
      <c r="G57" s="298"/>
      <c r="H57" s="298"/>
      <c r="I57" s="298"/>
      <c r="J57" s="298"/>
      <c r="K57" s="298"/>
      <c r="L57" s="59"/>
    </row>
    <row r="58" spans="1:26" ht="17.25" customHeight="1">
      <c r="A58" s="59"/>
      <c r="B58" s="59"/>
      <c r="C58" s="59"/>
      <c r="D58" s="59"/>
      <c r="E58" s="59"/>
      <c r="F58" s="59"/>
      <c r="G58" s="108"/>
      <c r="H58" s="59"/>
      <c r="I58" s="59"/>
      <c r="J58" s="59"/>
      <c r="K58" s="59"/>
      <c r="L58" s="59"/>
    </row>
    <row r="59" spans="1:26" ht="16.2">
      <c r="A59" s="308" t="s">
        <v>211</v>
      </c>
      <c r="B59" s="308"/>
      <c r="C59" s="308"/>
      <c r="D59" s="308"/>
      <c r="E59" s="308"/>
      <c r="F59" s="308"/>
      <c r="G59" s="308"/>
      <c r="H59" s="308"/>
      <c r="I59" s="308"/>
      <c r="J59" s="308"/>
      <c r="K59" s="308"/>
      <c r="L59" s="10"/>
    </row>
    <row r="60" spans="1:26" ht="58.5" customHeight="1">
      <c r="A60" s="298" t="s">
        <v>382</v>
      </c>
      <c r="B60" s="298"/>
      <c r="C60" s="298"/>
      <c r="D60" s="298"/>
      <c r="E60" s="298"/>
      <c r="F60" s="298"/>
      <c r="G60" s="298"/>
      <c r="H60" s="298"/>
      <c r="I60" s="298"/>
      <c r="J60" s="298"/>
      <c r="K60" s="298"/>
      <c r="L60" s="12"/>
    </row>
    <row r="61" spans="1:26" ht="17.399999999999999">
      <c r="A61" s="11"/>
      <c r="B61" s="11"/>
      <c r="C61" s="11"/>
      <c r="D61" s="11"/>
      <c r="E61" s="11"/>
      <c r="F61" s="11"/>
      <c r="G61" s="11"/>
      <c r="H61" s="11"/>
      <c r="I61" s="11"/>
      <c r="J61" s="11"/>
      <c r="K61" s="11"/>
      <c r="L61" s="11"/>
    </row>
    <row r="62" spans="1:26" ht="17.399999999999999">
      <c r="A62" s="338" t="s">
        <v>340</v>
      </c>
      <c r="B62" s="338"/>
      <c r="C62" s="338"/>
      <c r="D62" s="338"/>
      <c r="E62" s="338"/>
      <c r="F62" s="338"/>
      <c r="G62" s="338"/>
      <c r="H62" s="338"/>
      <c r="I62" s="338"/>
      <c r="J62" s="338"/>
      <c r="K62" s="338"/>
      <c r="L62" s="11"/>
    </row>
    <row r="63" spans="1:26" ht="6.75" customHeight="1" thickBot="1">
      <c r="A63" s="11"/>
      <c r="B63" s="11"/>
      <c r="C63" s="11"/>
      <c r="D63" s="11"/>
      <c r="E63" s="11"/>
      <c r="F63" s="11"/>
      <c r="G63" s="11"/>
      <c r="H63" s="11"/>
      <c r="I63" s="11"/>
      <c r="J63" s="11"/>
      <c r="K63" s="11"/>
      <c r="L63" s="11"/>
    </row>
    <row r="64" spans="1:26" ht="17.399999999999999">
      <c r="A64" s="11"/>
      <c r="B64" s="331" t="s">
        <v>26</v>
      </c>
      <c r="C64" s="332"/>
      <c r="D64" s="332"/>
      <c r="E64" s="332"/>
      <c r="F64" s="332"/>
      <c r="G64" s="332"/>
      <c r="H64" s="332"/>
      <c r="I64" s="332"/>
      <c r="J64" s="333"/>
      <c r="K64" s="11"/>
      <c r="L64" s="11"/>
    </row>
    <row r="65" spans="1:12" ht="17.399999999999999">
      <c r="A65" s="11"/>
      <c r="B65" s="344" t="s">
        <v>22</v>
      </c>
      <c r="C65" s="345"/>
      <c r="D65" s="345"/>
      <c r="E65" s="346"/>
      <c r="F65" s="431" t="s">
        <v>23</v>
      </c>
      <c r="G65" s="345"/>
      <c r="H65" s="345"/>
      <c r="I65" s="345"/>
      <c r="J65" s="432"/>
      <c r="K65" s="11"/>
      <c r="L65" s="11"/>
    </row>
    <row r="66" spans="1:12" ht="18" thickBot="1">
      <c r="A66" s="11"/>
      <c r="B66" s="433" t="s">
        <v>24</v>
      </c>
      <c r="C66" s="434"/>
      <c r="D66" s="424" t="s">
        <v>25</v>
      </c>
      <c r="E66" s="434"/>
      <c r="F66" s="424" t="s">
        <v>24</v>
      </c>
      <c r="G66" s="435"/>
      <c r="H66" s="434"/>
      <c r="I66" s="424" t="s">
        <v>25</v>
      </c>
      <c r="J66" s="425"/>
      <c r="K66" s="11"/>
      <c r="L66" s="11"/>
    </row>
    <row r="67" spans="1:12" ht="18" thickTop="1">
      <c r="A67" s="11"/>
      <c r="B67" s="334" t="s">
        <v>27</v>
      </c>
      <c r="C67" s="335"/>
      <c r="D67" s="336" t="s">
        <v>27</v>
      </c>
      <c r="E67" s="335"/>
      <c r="F67" s="114"/>
      <c r="G67" s="115"/>
      <c r="H67" s="137"/>
      <c r="I67" s="114"/>
      <c r="J67" s="176"/>
      <c r="K67" s="11"/>
      <c r="L67" s="11"/>
    </row>
    <row r="68" spans="1:12" ht="17.399999999999999">
      <c r="A68" s="11"/>
      <c r="B68" s="341" t="str">
        <f>入力シート!I26&amp;"名"</f>
        <v>0名</v>
      </c>
      <c r="C68" s="342"/>
      <c r="D68" s="343" t="str">
        <f>入力シート!E26&amp;"名"</f>
        <v>0名</v>
      </c>
      <c r="E68" s="342"/>
      <c r="F68" s="336" t="s">
        <v>23</v>
      </c>
      <c r="G68" s="429"/>
      <c r="H68" s="429"/>
      <c r="I68" s="336" t="s">
        <v>23</v>
      </c>
      <c r="J68" s="430"/>
      <c r="K68" s="11"/>
      <c r="L68" s="11"/>
    </row>
    <row r="69" spans="1:12" ht="17.399999999999999">
      <c r="A69" s="11"/>
      <c r="B69" s="426" t="s">
        <v>28</v>
      </c>
      <c r="C69" s="427"/>
      <c r="D69" s="428" t="s">
        <v>28</v>
      </c>
      <c r="E69" s="427"/>
      <c r="F69" s="336" t="str">
        <f>IF(入力シート!G30="平日と異なる",入力シート!I32&amp;"名","（平日と同じ）")</f>
        <v>0名</v>
      </c>
      <c r="G69" s="429"/>
      <c r="H69" s="429"/>
      <c r="I69" s="336" t="str">
        <f>IF(入力シート!G30="平日と異なる",入力シート!E32&amp;"名","（平日と同じ）")</f>
        <v>0名</v>
      </c>
      <c r="J69" s="430"/>
      <c r="K69" s="11"/>
      <c r="L69" s="11"/>
    </row>
    <row r="70" spans="1:12" ht="18" thickBot="1">
      <c r="A70" s="11"/>
      <c r="B70" s="309" t="str">
        <f>入力シート!I28&amp;"名"</f>
        <v>0名</v>
      </c>
      <c r="C70" s="310"/>
      <c r="D70" s="311" t="str">
        <f>入力シート!E28&amp;"名"</f>
        <v>0名</v>
      </c>
      <c r="E70" s="310"/>
      <c r="F70" s="63"/>
      <c r="G70" s="64"/>
      <c r="H70" s="64"/>
      <c r="I70" s="63"/>
      <c r="J70" s="65"/>
      <c r="K70" s="11"/>
      <c r="L70" s="11"/>
    </row>
    <row r="71" spans="1:12" ht="17.399999999999999">
      <c r="A71" s="11"/>
      <c r="B71" s="11"/>
      <c r="C71" s="11"/>
      <c r="D71" s="11"/>
      <c r="E71" s="11"/>
      <c r="F71" s="11"/>
      <c r="G71" s="11"/>
      <c r="H71" s="11"/>
      <c r="I71" s="11"/>
      <c r="J71" s="11"/>
      <c r="K71" s="11"/>
      <c r="L71" s="11"/>
    </row>
    <row r="72" spans="1:12" ht="17.399999999999999">
      <c r="A72" s="308" t="s">
        <v>209</v>
      </c>
      <c r="B72" s="308"/>
      <c r="C72" s="308"/>
      <c r="D72" s="308"/>
      <c r="E72" s="308"/>
      <c r="F72" s="308"/>
      <c r="G72" s="308"/>
      <c r="H72" s="308"/>
      <c r="I72" s="308"/>
      <c r="J72" s="308"/>
      <c r="K72" s="308"/>
      <c r="L72" s="11"/>
    </row>
    <row r="73" spans="1:12" ht="17.399999999999999">
      <c r="A73" s="298" t="s">
        <v>344</v>
      </c>
      <c r="B73" s="298"/>
      <c r="C73" s="298"/>
      <c r="D73" s="298"/>
      <c r="E73" s="298"/>
      <c r="F73" s="298"/>
      <c r="G73" s="298"/>
      <c r="H73" s="298"/>
      <c r="I73" s="298"/>
      <c r="J73" s="298"/>
      <c r="K73" s="298"/>
      <c r="L73" s="11"/>
    </row>
    <row r="74" spans="1:12" ht="17.399999999999999">
      <c r="A74" s="298" t="s">
        <v>212</v>
      </c>
      <c r="B74" s="298"/>
      <c r="C74" s="298"/>
      <c r="D74" s="298"/>
      <c r="E74" s="298"/>
      <c r="F74" s="298"/>
      <c r="G74" s="298"/>
      <c r="H74" s="298"/>
      <c r="I74" s="298"/>
      <c r="J74" s="298"/>
      <c r="K74" s="298"/>
      <c r="L74" s="11"/>
    </row>
    <row r="75" spans="1:12" ht="17.399999999999999">
      <c r="A75" s="298" t="s">
        <v>213</v>
      </c>
      <c r="B75" s="298"/>
      <c r="C75" s="298"/>
      <c r="D75" s="298"/>
      <c r="E75" s="298"/>
      <c r="F75" s="298"/>
      <c r="G75" s="298"/>
      <c r="H75" s="298"/>
      <c r="I75" s="298"/>
      <c r="J75" s="298"/>
      <c r="K75" s="298"/>
      <c r="L75" s="11"/>
    </row>
    <row r="76" spans="1:12" ht="17.399999999999999">
      <c r="A76" s="299" t="s">
        <v>215</v>
      </c>
      <c r="B76" s="299"/>
      <c r="C76" s="299"/>
      <c r="D76" s="299"/>
      <c r="E76" s="299"/>
      <c r="F76" s="299"/>
      <c r="G76" s="299"/>
      <c r="H76" s="299"/>
      <c r="I76" s="299"/>
      <c r="J76" s="299"/>
      <c r="K76" s="299"/>
      <c r="L76" s="11"/>
    </row>
    <row r="77" spans="1:12" ht="18" customHeight="1">
      <c r="A77" s="298" t="s">
        <v>216</v>
      </c>
      <c r="B77" s="298"/>
      <c r="C77" s="298"/>
      <c r="D77" s="298"/>
      <c r="E77" s="298"/>
      <c r="F77" s="298"/>
      <c r="G77" s="298"/>
      <c r="H77" s="298"/>
      <c r="I77" s="298"/>
      <c r="J77" s="298"/>
      <c r="K77" s="298"/>
      <c r="L77" s="11"/>
    </row>
    <row r="78" spans="1:12" ht="17.399999999999999">
      <c r="A78" s="299" t="s">
        <v>217</v>
      </c>
      <c r="B78" s="299"/>
      <c r="C78" s="299"/>
      <c r="D78" s="299"/>
      <c r="E78" s="299"/>
      <c r="F78" s="299"/>
      <c r="G78" s="299"/>
      <c r="H78" s="299"/>
      <c r="I78" s="299"/>
      <c r="J78" s="299"/>
      <c r="K78" s="299"/>
      <c r="L78" s="11"/>
    </row>
    <row r="79" spans="1:12" ht="17.399999999999999">
      <c r="A79" s="299" t="s">
        <v>214</v>
      </c>
      <c r="B79" s="299"/>
      <c r="C79" s="299"/>
      <c r="D79" s="299"/>
      <c r="E79" s="299"/>
      <c r="F79" s="299"/>
      <c r="G79" s="299"/>
      <c r="H79" s="299"/>
      <c r="I79" s="299"/>
      <c r="J79" s="299"/>
      <c r="K79" s="299"/>
      <c r="L79" s="11"/>
    </row>
    <row r="80" spans="1:12" ht="17.399999999999999">
      <c r="A80" s="299" t="s">
        <v>218</v>
      </c>
      <c r="B80" s="299"/>
      <c r="C80" s="299"/>
      <c r="D80" s="299"/>
      <c r="E80" s="299"/>
      <c r="F80" s="299"/>
      <c r="G80" s="299"/>
      <c r="H80" s="299"/>
      <c r="I80" s="299"/>
      <c r="J80" s="299"/>
      <c r="K80" s="299"/>
      <c r="L80" s="11"/>
    </row>
    <row r="81" spans="1:12" ht="17.399999999999999">
      <c r="A81" s="299" t="s">
        <v>219</v>
      </c>
      <c r="B81" s="299"/>
      <c r="C81" s="299"/>
      <c r="D81" s="299"/>
      <c r="E81" s="299"/>
      <c r="F81" s="299"/>
      <c r="G81" s="299"/>
      <c r="H81" s="299"/>
      <c r="I81" s="299"/>
      <c r="J81" s="299"/>
      <c r="K81" s="299"/>
      <c r="L81" s="11"/>
    </row>
    <row r="82" spans="1:12" ht="17.399999999999999">
      <c r="A82" s="299" t="s">
        <v>220</v>
      </c>
      <c r="B82" s="299"/>
      <c r="C82" s="299"/>
      <c r="D82" s="299"/>
      <c r="E82" s="299"/>
      <c r="F82" s="299"/>
      <c r="G82" s="299"/>
      <c r="H82" s="299"/>
      <c r="I82" s="299"/>
      <c r="J82" s="299"/>
      <c r="K82" s="299"/>
      <c r="L82" s="11"/>
    </row>
    <row r="83" spans="1:12" ht="17.399999999999999">
      <c r="A83" s="299" t="s">
        <v>221</v>
      </c>
      <c r="B83" s="299"/>
      <c r="C83" s="299"/>
      <c r="D83" s="299"/>
      <c r="E83" s="299"/>
      <c r="F83" s="299"/>
      <c r="G83" s="299"/>
      <c r="H83" s="299"/>
      <c r="I83" s="299"/>
      <c r="J83" s="299"/>
      <c r="K83" s="299"/>
      <c r="L83" s="11"/>
    </row>
    <row r="84" spans="1:12" ht="54.75" customHeight="1">
      <c r="A84" s="298" t="s">
        <v>391</v>
      </c>
      <c r="B84" s="298"/>
      <c r="C84" s="298"/>
      <c r="D84" s="298"/>
      <c r="E84" s="298"/>
      <c r="F84" s="298"/>
      <c r="G84" s="298"/>
      <c r="H84" s="298"/>
      <c r="I84" s="298"/>
      <c r="J84" s="298"/>
      <c r="K84" s="298"/>
      <c r="L84" s="11"/>
    </row>
    <row r="85" spans="1:12" ht="18.75" customHeight="1">
      <c r="A85" s="298" t="s">
        <v>390</v>
      </c>
      <c r="B85" s="298"/>
      <c r="C85" s="298"/>
      <c r="D85" s="298"/>
      <c r="E85" s="298"/>
      <c r="F85" s="298"/>
      <c r="G85" s="298"/>
      <c r="H85" s="298"/>
      <c r="I85" s="298"/>
      <c r="J85" s="298"/>
      <c r="K85" s="298"/>
      <c r="L85" s="11"/>
    </row>
    <row r="86" spans="1:12" ht="17.399999999999999">
      <c r="A86" s="299" t="s">
        <v>390</v>
      </c>
      <c r="B86" s="299"/>
      <c r="C86" s="299"/>
      <c r="D86" s="299"/>
      <c r="E86" s="299"/>
      <c r="F86" s="299"/>
      <c r="G86" s="299"/>
      <c r="H86" s="299"/>
      <c r="I86" s="299"/>
      <c r="J86" s="299"/>
      <c r="K86" s="299"/>
      <c r="L86" s="11"/>
    </row>
    <row r="87" spans="1:12" ht="17.399999999999999">
      <c r="A87" s="110"/>
      <c r="B87" s="110"/>
      <c r="C87" s="110"/>
      <c r="D87" s="110"/>
      <c r="E87" s="110"/>
      <c r="F87" s="110"/>
      <c r="G87" s="110"/>
      <c r="H87" s="110"/>
      <c r="I87" s="110"/>
      <c r="J87" s="110"/>
      <c r="K87" s="110"/>
      <c r="L87" s="11"/>
    </row>
    <row r="88" spans="1:12" ht="17.399999999999999">
      <c r="A88" s="110"/>
      <c r="B88" s="110"/>
      <c r="C88" s="110"/>
      <c r="D88" s="110"/>
      <c r="E88" s="110"/>
      <c r="F88" s="110"/>
      <c r="G88" s="110"/>
      <c r="H88" s="110"/>
      <c r="I88" s="110"/>
      <c r="J88" s="110"/>
      <c r="K88" s="110"/>
      <c r="L88" s="11"/>
    </row>
    <row r="89" spans="1:12" ht="17.399999999999999">
      <c r="A89" s="110"/>
      <c r="B89" s="110"/>
      <c r="C89" s="110"/>
      <c r="D89" s="110"/>
      <c r="E89" s="110"/>
      <c r="F89" s="110"/>
      <c r="G89" s="110"/>
      <c r="H89" s="110"/>
      <c r="I89" s="110"/>
      <c r="J89" s="110"/>
      <c r="K89" s="110"/>
      <c r="L89" s="11"/>
    </row>
    <row r="90" spans="1:12" ht="18" customHeight="1">
      <c r="A90" s="19"/>
      <c r="B90" s="19"/>
      <c r="C90" s="19"/>
      <c r="D90" s="19"/>
      <c r="E90" s="19"/>
      <c r="F90" s="19"/>
      <c r="G90" s="19"/>
      <c r="H90" s="19"/>
      <c r="I90" s="19"/>
      <c r="J90" s="19"/>
      <c r="K90" s="19"/>
      <c r="L90" s="19"/>
    </row>
    <row r="91" spans="1:12" ht="18" customHeight="1">
      <c r="A91" s="298" t="s">
        <v>345</v>
      </c>
      <c r="B91" s="298"/>
      <c r="C91" s="298"/>
      <c r="D91" s="298"/>
      <c r="E91" s="298"/>
      <c r="F91" s="298"/>
      <c r="G91" s="298"/>
      <c r="H91" s="298"/>
      <c r="I91" s="298"/>
      <c r="J91" s="298"/>
      <c r="K91" s="298"/>
      <c r="L91" s="19"/>
    </row>
    <row r="92" spans="1:12" ht="7.5" customHeight="1">
      <c r="A92" s="108"/>
      <c r="B92" s="108"/>
      <c r="C92" s="108"/>
      <c r="D92" s="108"/>
      <c r="E92" s="108"/>
      <c r="F92" s="108"/>
      <c r="G92" s="108"/>
      <c r="H92" s="108"/>
      <c r="I92" s="108"/>
      <c r="J92" s="108"/>
      <c r="K92" s="108"/>
      <c r="L92" s="19"/>
    </row>
    <row r="93" spans="1:12" ht="7.5" customHeight="1" thickBot="1">
      <c r="A93" s="19"/>
      <c r="B93" s="19"/>
      <c r="C93" s="19"/>
      <c r="D93" s="19"/>
      <c r="E93" s="19"/>
      <c r="F93" s="19"/>
      <c r="G93" s="19"/>
      <c r="H93" s="19"/>
      <c r="I93" s="19"/>
      <c r="J93" s="19"/>
      <c r="K93" s="19"/>
      <c r="L93" s="19"/>
    </row>
    <row r="94" spans="1:12" s="125" customFormat="1" ht="18" customHeight="1" thickBot="1">
      <c r="A94" s="109"/>
      <c r="B94" s="300" t="s">
        <v>234</v>
      </c>
      <c r="C94" s="301"/>
      <c r="D94" s="301"/>
      <c r="E94" s="322" t="str">
        <f>入力シート!C36</f>
        <v>《役職》○○○○</v>
      </c>
      <c r="F94" s="322"/>
      <c r="G94" s="322"/>
      <c r="H94" s="322"/>
      <c r="I94" s="322"/>
      <c r="J94" s="323"/>
      <c r="K94" s="109"/>
      <c r="L94" s="109"/>
    </row>
    <row r="95" spans="1:12" s="125" customFormat="1" ht="18" customHeight="1" thickBot="1">
      <c r="A95" s="109"/>
      <c r="B95" s="109"/>
      <c r="C95" s="109"/>
      <c r="D95" s="109"/>
      <c r="E95" s="109"/>
      <c r="F95" s="109"/>
      <c r="G95" s="109"/>
      <c r="H95" s="109"/>
      <c r="I95" s="109"/>
      <c r="J95" s="109"/>
      <c r="K95" s="109"/>
      <c r="L95" s="109"/>
    </row>
    <row r="96" spans="1:12" s="125" customFormat="1" ht="18" customHeight="1" thickBot="1">
      <c r="A96" s="109"/>
      <c r="B96" s="300" t="s">
        <v>223</v>
      </c>
      <c r="C96" s="301"/>
      <c r="D96" s="302"/>
      <c r="E96" s="109"/>
      <c r="F96" s="300" t="s">
        <v>227</v>
      </c>
      <c r="G96" s="301"/>
      <c r="H96" s="303" t="str">
        <f>入力シート!C38</f>
        <v>班長　　《役職》○○○○</v>
      </c>
      <c r="I96" s="303"/>
      <c r="J96" s="303"/>
      <c r="K96" s="304"/>
      <c r="L96" s="109"/>
    </row>
    <row r="97" spans="1:12" s="125" customFormat="1" ht="7.5" customHeight="1" thickBot="1">
      <c r="A97" s="109"/>
      <c r="B97" s="109"/>
      <c r="C97" s="109"/>
      <c r="D97" s="109"/>
      <c r="E97" s="109"/>
      <c r="F97" s="109"/>
      <c r="G97" s="109"/>
      <c r="H97" s="109"/>
      <c r="I97" s="109"/>
      <c r="J97" s="109"/>
      <c r="K97" s="109"/>
      <c r="L97" s="109"/>
    </row>
    <row r="98" spans="1:12" s="125" customFormat="1" ht="18" customHeight="1" thickBot="1">
      <c r="A98" s="109"/>
      <c r="B98" s="109"/>
      <c r="C98" s="112"/>
      <c r="D98" s="112"/>
      <c r="E98" s="109"/>
      <c r="F98" s="300" t="s">
        <v>226</v>
      </c>
      <c r="G98" s="301"/>
      <c r="H98" s="303" t="str">
        <f>入力シート!C40</f>
        <v>副班長　《役職》○○○○</v>
      </c>
      <c r="I98" s="303"/>
      <c r="J98" s="303"/>
      <c r="K98" s="304"/>
      <c r="L98" s="109"/>
    </row>
    <row r="99" spans="1:12" s="125" customFormat="1" ht="18" customHeight="1" thickBot="1">
      <c r="A99" s="109"/>
      <c r="B99" s="109"/>
      <c r="C99" s="109"/>
      <c r="D99" s="109"/>
      <c r="E99" s="109"/>
      <c r="F99" s="109"/>
      <c r="G99" s="109"/>
      <c r="H99" s="109"/>
      <c r="I99" s="109"/>
      <c r="J99" s="109"/>
      <c r="K99" s="109"/>
      <c r="L99" s="109"/>
    </row>
    <row r="100" spans="1:12" s="125" customFormat="1" ht="18" customHeight="1" thickBot="1">
      <c r="A100" s="109"/>
      <c r="B100" s="109"/>
      <c r="C100" s="300" t="s">
        <v>224</v>
      </c>
      <c r="D100" s="302"/>
      <c r="E100" s="109"/>
      <c r="F100" s="300" t="s">
        <v>227</v>
      </c>
      <c r="G100" s="301"/>
      <c r="H100" s="303" t="str">
        <f>入力シート!C42</f>
        <v>班長　　《役職》○○○○</v>
      </c>
      <c r="I100" s="303"/>
      <c r="J100" s="303"/>
      <c r="K100" s="304"/>
      <c r="L100" s="109"/>
    </row>
    <row r="101" spans="1:12" s="125" customFormat="1" ht="7.5" customHeight="1" thickBot="1">
      <c r="A101" s="109"/>
      <c r="B101" s="109"/>
      <c r="C101" s="109"/>
      <c r="D101" s="109"/>
      <c r="E101" s="109"/>
      <c r="F101" s="109"/>
      <c r="G101" s="109"/>
      <c r="H101" s="109"/>
      <c r="I101" s="109"/>
      <c r="J101" s="109"/>
      <c r="K101" s="109"/>
      <c r="L101" s="109"/>
    </row>
    <row r="102" spans="1:12" s="125" customFormat="1" ht="18" customHeight="1" thickBot="1">
      <c r="A102" s="109"/>
      <c r="B102" s="109"/>
      <c r="C102" s="109"/>
      <c r="D102" s="109"/>
      <c r="E102" s="109"/>
      <c r="F102" s="300" t="s">
        <v>226</v>
      </c>
      <c r="G102" s="301"/>
      <c r="H102" s="303" t="str">
        <f>入力シート!C44</f>
        <v>副班長　《役職》○○○○</v>
      </c>
      <c r="I102" s="303"/>
      <c r="J102" s="303"/>
      <c r="K102" s="304"/>
      <c r="L102" s="109"/>
    </row>
    <row r="103" spans="1:12" s="125" customFormat="1" ht="18" customHeight="1" thickBot="1">
      <c r="A103" s="109"/>
      <c r="B103" s="109"/>
      <c r="C103" s="109"/>
      <c r="D103" s="109"/>
      <c r="E103" s="109"/>
      <c r="F103" s="109"/>
      <c r="G103" s="109"/>
      <c r="H103" s="109"/>
      <c r="I103" s="109"/>
      <c r="J103" s="109"/>
      <c r="K103" s="109"/>
      <c r="L103" s="109"/>
    </row>
    <row r="104" spans="1:12" s="125" customFormat="1" ht="18" customHeight="1" thickBot="1">
      <c r="A104" s="109"/>
      <c r="B104" s="109"/>
      <c r="C104" s="300" t="s">
        <v>225</v>
      </c>
      <c r="D104" s="302"/>
      <c r="E104" s="109"/>
      <c r="F104" s="300" t="s">
        <v>227</v>
      </c>
      <c r="G104" s="301"/>
      <c r="H104" s="303" t="str">
        <f>入力シート!C46</f>
        <v>班長　　《役職》○○○○</v>
      </c>
      <c r="I104" s="303"/>
      <c r="J104" s="303"/>
      <c r="K104" s="304"/>
      <c r="L104" s="109"/>
    </row>
    <row r="105" spans="1:12" s="125" customFormat="1" ht="7.5" customHeight="1" thickBot="1">
      <c r="A105" s="109"/>
      <c r="B105" s="109"/>
      <c r="C105" s="109"/>
      <c r="D105" s="109"/>
      <c r="E105" s="109"/>
      <c r="F105" s="109"/>
      <c r="G105" s="109"/>
      <c r="H105" s="109"/>
      <c r="I105" s="109"/>
      <c r="J105" s="109"/>
      <c r="K105" s="109"/>
      <c r="L105" s="109"/>
    </row>
    <row r="106" spans="1:12" s="125" customFormat="1" ht="18" customHeight="1" thickBot="1">
      <c r="A106" s="109"/>
      <c r="B106" s="109"/>
      <c r="C106" s="109"/>
      <c r="D106" s="109"/>
      <c r="E106" s="109"/>
      <c r="F106" s="300" t="s">
        <v>226</v>
      </c>
      <c r="G106" s="301"/>
      <c r="H106" s="303" t="str">
        <f>入力シート!C48</f>
        <v>副班長　《役職》○○○○</v>
      </c>
      <c r="I106" s="303"/>
      <c r="J106" s="303"/>
      <c r="K106" s="304"/>
      <c r="L106" s="109"/>
    </row>
    <row r="107" spans="1:12" s="139" customFormat="1" ht="18" customHeight="1">
      <c r="A107" s="118"/>
      <c r="B107" s="118"/>
      <c r="C107" s="118"/>
      <c r="D107" s="118"/>
      <c r="E107" s="118"/>
      <c r="F107" s="38"/>
      <c r="G107" s="38"/>
      <c r="H107" s="40"/>
      <c r="I107" s="40"/>
      <c r="J107" s="40"/>
      <c r="K107" s="40"/>
      <c r="L107" s="118"/>
    </row>
    <row r="108" spans="1:12" s="125" customFormat="1" ht="18" customHeight="1">
      <c r="A108" s="109"/>
      <c r="B108" s="109"/>
      <c r="C108" s="109"/>
      <c r="D108" s="109"/>
      <c r="E108" s="109"/>
      <c r="F108" s="109"/>
      <c r="G108" s="109"/>
      <c r="H108" s="109"/>
      <c r="I108" s="109"/>
      <c r="J108" s="109"/>
      <c r="K108" s="109"/>
      <c r="L108" s="109"/>
    </row>
    <row r="109" spans="1:12" s="125" customFormat="1" ht="18" customHeight="1">
      <c r="A109" s="109" t="s">
        <v>346</v>
      </c>
      <c r="B109" s="109"/>
      <c r="C109" s="109"/>
      <c r="D109" s="109"/>
      <c r="E109" s="109"/>
      <c r="F109" s="109"/>
      <c r="G109" s="109"/>
      <c r="H109" s="109"/>
      <c r="I109" s="109"/>
      <c r="J109" s="109"/>
      <c r="K109" s="109"/>
      <c r="L109" s="109"/>
    </row>
    <row r="110" spans="1:12" s="125" customFormat="1" ht="18" customHeight="1" thickBot="1">
      <c r="A110" s="109"/>
      <c r="B110" s="109"/>
      <c r="C110" s="109"/>
      <c r="D110" s="109"/>
      <c r="E110" s="109"/>
      <c r="F110" s="109"/>
      <c r="G110" s="109"/>
      <c r="H110" s="109"/>
      <c r="I110" s="109"/>
      <c r="J110" s="109"/>
      <c r="K110" s="109"/>
      <c r="L110" s="109"/>
    </row>
    <row r="111" spans="1:12" s="125" customFormat="1" ht="18" customHeight="1" thickBot="1">
      <c r="A111" s="109"/>
      <c r="B111" s="300" t="s">
        <v>222</v>
      </c>
      <c r="C111" s="301"/>
      <c r="D111" s="302"/>
      <c r="E111" s="109"/>
      <c r="F111" s="109"/>
      <c r="G111" s="300" t="s">
        <v>230</v>
      </c>
      <c r="H111" s="301"/>
      <c r="I111" s="301"/>
      <c r="J111" s="302"/>
      <c r="K111" s="109"/>
      <c r="L111" s="109"/>
    </row>
    <row r="112" spans="1:12" s="125" customFormat="1" ht="18" customHeight="1" thickBot="1">
      <c r="A112" s="109"/>
      <c r="B112" s="109"/>
      <c r="C112" s="109"/>
      <c r="D112" s="109"/>
      <c r="E112" s="109"/>
      <c r="F112" s="109"/>
      <c r="G112" s="109"/>
      <c r="H112" s="109"/>
      <c r="I112" s="109"/>
      <c r="J112" s="109"/>
      <c r="K112" s="109"/>
      <c r="L112" s="109"/>
    </row>
    <row r="113" spans="1:12" ht="18" customHeight="1" thickBot="1">
      <c r="A113" s="19"/>
      <c r="B113" s="300" t="s">
        <v>223</v>
      </c>
      <c r="C113" s="301"/>
      <c r="D113" s="302"/>
      <c r="E113" s="19"/>
      <c r="F113" s="19"/>
      <c r="G113" s="300" t="s">
        <v>169</v>
      </c>
      <c r="H113" s="301"/>
      <c r="I113" s="301"/>
      <c r="J113" s="302"/>
      <c r="K113" s="19"/>
      <c r="L113" s="19"/>
    </row>
    <row r="114" spans="1:12" ht="18" customHeight="1" thickBot="1">
      <c r="A114" s="19"/>
      <c r="B114" s="109"/>
      <c r="C114" s="109"/>
      <c r="D114" s="109"/>
      <c r="E114" s="19"/>
      <c r="F114" s="19"/>
      <c r="G114" s="19"/>
      <c r="H114" s="19"/>
      <c r="I114" s="19"/>
      <c r="J114" s="19"/>
      <c r="K114" s="19"/>
      <c r="L114" s="19"/>
    </row>
    <row r="115" spans="1:12" ht="18" customHeight="1" thickBot="1">
      <c r="A115" s="19"/>
      <c r="B115" s="109"/>
      <c r="C115" s="300" t="s">
        <v>224</v>
      </c>
      <c r="D115" s="302"/>
      <c r="E115" s="19"/>
      <c r="F115" s="19"/>
      <c r="G115" s="300" t="s">
        <v>170</v>
      </c>
      <c r="H115" s="301"/>
      <c r="I115" s="301"/>
      <c r="J115" s="302"/>
      <c r="K115" s="19"/>
      <c r="L115" s="19"/>
    </row>
    <row r="116" spans="1:12" ht="18" customHeight="1" thickBot="1">
      <c r="A116" s="19"/>
      <c r="B116" s="109"/>
      <c r="C116" s="109"/>
      <c r="D116" s="109"/>
      <c r="E116" s="19"/>
      <c r="F116" s="19"/>
      <c r="G116" s="19"/>
      <c r="H116" s="19"/>
      <c r="I116" s="19"/>
      <c r="J116" s="19"/>
      <c r="K116" s="19"/>
      <c r="L116" s="19"/>
    </row>
    <row r="117" spans="1:12" ht="18" customHeight="1" thickBot="1">
      <c r="A117" s="19"/>
      <c r="B117" s="109"/>
      <c r="E117" s="19"/>
      <c r="F117" s="19"/>
      <c r="G117" s="300" t="s">
        <v>231</v>
      </c>
      <c r="H117" s="301"/>
      <c r="I117" s="301"/>
      <c r="J117" s="302"/>
      <c r="K117" s="19"/>
      <c r="L117" s="19"/>
    </row>
    <row r="118" spans="1:12" ht="18" customHeight="1" thickBot="1">
      <c r="A118" s="19"/>
      <c r="B118" s="109"/>
      <c r="C118" s="109"/>
      <c r="D118" s="109"/>
      <c r="E118" s="19"/>
      <c r="F118" s="19"/>
      <c r="G118" s="19"/>
      <c r="H118" s="19"/>
      <c r="I118" s="19"/>
      <c r="J118" s="19"/>
      <c r="K118" s="19"/>
      <c r="L118" s="19"/>
    </row>
    <row r="119" spans="1:12" ht="18" customHeight="1" thickBot="1">
      <c r="A119" s="19"/>
      <c r="C119" s="300" t="s">
        <v>225</v>
      </c>
      <c r="D119" s="302"/>
      <c r="E119" s="19"/>
      <c r="F119" s="19"/>
      <c r="G119" s="300" t="s">
        <v>232</v>
      </c>
      <c r="H119" s="301"/>
      <c r="I119" s="301"/>
      <c r="J119" s="302"/>
      <c r="K119" s="19"/>
      <c r="L119" s="19"/>
    </row>
    <row r="120" spans="1:12" ht="18" customHeight="1" thickBot="1">
      <c r="A120" s="19"/>
      <c r="B120" s="109"/>
      <c r="C120" s="109"/>
      <c r="D120" s="109"/>
      <c r="E120" s="19"/>
      <c r="F120" s="19"/>
      <c r="G120" s="19"/>
      <c r="H120" s="19"/>
      <c r="I120" s="19"/>
      <c r="J120" s="19"/>
      <c r="K120" s="19"/>
      <c r="L120" s="19"/>
    </row>
    <row r="121" spans="1:12" ht="18" customHeight="1" thickBot="1">
      <c r="A121" s="19"/>
      <c r="B121" s="109"/>
      <c r="C121" s="300" t="s">
        <v>229</v>
      </c>
      <c r="D121" s="302"/>
      <c r="E121" s="19"/>
      <c r="F121" s="19"/>
      <c r="G121" s="300" t="s">
        <v>233</v>
      </c>
      <c r="H121" s="301"/>
      <c r="I121" s="301"/>
      <c r="J121" s="302"/>
      <c r="K121" s="19"/>
      <c r="L121" s="19"/>
    </row>
    <row r="122" spans="1:12" ht="18" customHeight="1">
      <c r="A122" s="19"/>
      <c r="B122" s="109"/>
      <c r="C122" s="38"/>
      <c r="D122" s="38"/>
      <c r="E122" s="19"/>
      <c r="F122" s="19"/>
      <c r="G122" s="19"/>
      <c r="H122" s="112"/>
      <c r="I122" s="112"/>
      <c r="J122" s="112"/>
      <c r="K122" s="19"/>
      <c r="L122" s="19"/>
    </row>
    <row r="123" spans="1:12" ht="18" customHeight="1" thickBot="1">
      <c r="A123" s="19"/>
      <c r="B123" s="109"/>
      <c r="C123" s="38"/>
      <c r="F123" s="19"/>
      <c r="G123" s="19"/>
      <c r="H123" s="112"/>
      <c r="I123" s="112"/>
      <c r="J123" s="112"/>
      <c r="K123" s="19"/>
      <c r="L123" s="19"/>
    </row>
    <row r="124" spans="1:12" ht="18" customHeight="1" thickBot="1">
      <c r="A124" s="19"/>
      <c r="B124" s="109"/>
      <c r="C124" s="300" t="s">
        <v>228</v>
      </c>
      <c r="D124" s="301"/>
      <c r="E124" s="301"/>
      <c r="F124" s="302"/>
      <c r="G124" s="38"/>
      <c r="H124" s="112"/>
      <c r="I124" s="112"/>
      <c r="J124" s="112"/>
      <c r="K124" s="19"/>
      <c r="L124" s="19"/>
    </row>
    <row r="125" spans="1:12" ht="18" customHeight="1">
      <c r="A125" s="19"/>
      <c r="B125" s="19"/>
      <c r="C125" s="19"/>
      <c r="F125" s="19"/>
      <c r="G125" s="19"/>
      <c r="H125" s="19"/>
      <c r="I125" s="19"/>
      <c r="J125" s="19"/>
      <c r="K125" s="19"/>
      <c r="L125" s="19"/>
    </row>
    <row r="126" spans="1:12" ht="16.2">
      <c r="A126" s="308" t="s">
        <v>245</v>
      </c>
      <c r="B126" s="308"/>
      <c r="C126" s="308"/>
      <c r="D126" s="308"/>
      <c r="E126" s="308"/>
      <c r="F126" s="308"/>
      <c r="G126" s="308"/>
      <c r="H126" s="308"/>
      <c r="I126" s="308"/>
      <c r="J126" s="308"/>
      <c r="K126" s="308"/>
      <c r="L126" s="10"/>
    </row>
    <row r="127" spans="1:12" ht="18" customHeight="1">
      <c r="A127" s="337" t="s">
        <v>54</v>
      </c>
      <c r="B127" s="337"/>
      <c r="C127" s="337"/>
      <c r="D127" s="337"/>
      <c r="E127" s="337"/>
      <c r="F127" s="337"/>
      <c r="G127" s="337"/>
      <c r="H127" s="337"/>
      <c r="I127" s="337"/>
      <c r="J127" s="337"/>
      <c r="K127" s="337"/>
      <c r="L127" s="12"/>
    </row>
    <row r="128" spans="1:12" ht="18" customHeight="1">
      <c r="A128" s="58"/>
      <c r="B128" s="58"/>
      <c r="C128" s="58"/>
      <c r="D128" s="58"/>
      <c r="E128" s="58"/>
      <c r="F128" s="58"/>
      <c r="G128" s="107"/>
      <c r="H128" s="58"/>
      <c r="I128" s="58"/>
      <c r="J128" s="58"/>
      <c r="K128" s="58"/>
      <c r="L128" s="59"/>
    </row>
    <row r="129" spans="1:15" ht="18" customHeight="1" thickBot="1">
      <c r="A129" s="339" t="s">
        <v>347</v>
      </c>
      <c r="B129" s="339"/>
      <c r="C129" s="339"/>
      <c r="D129" s="339"/>
      <c r="E129" s="339"/>
      <c r="F129" s="339"/>
      <c r="G129" s="339"/>
      <c r="H129" s="339"/>
      <c r="I129" s="339"/>
      <c r="J129" s="339"/>
      <c r="K129" s="339"/>
      <c r="L129" s="12"/>
    </row>
    <row r="130" spans="1:15" ht="17.25" customHeight="1" thickBot="1">
      <c r="A130" s="328" t="s">
        <v>3</v>
      </c>
      <c r="B130" s="329"/>
      <c r="C130" s="329"/>
      <c r="D130" s="329"/>
      <c r="E130" s="330"/>
      <c r="F130" s="5"/>
      <c r="G130" s="328" t="s">
        <v>4</v>
      </c>
      <c r="H130" s="329"/>
      <c r="I130" s="330"/>
      <c r="J130" s="327" t="s">
        <v>243</v>
      </c>
      <c r="K130" s="327"/>
      <c r="L130" s="35"/>
    </row>
    <row r="131" spans="1:15" ht="22.5" customHeight="1">
      <c r="A131" s="305" t="s">
        <v>236</v>
      </c>
      <c r="B131" s="306"/>
      <c r="C131" s="306"/>
      <c r="D131" s="306"/>
      <c r="E131" s="307"/>
      <c r="F131" s="312"/>
      <c r="G131" s="151"/>
      <c r="H131" s="152"/>
      <c r="I131" s="152"/>
      <c r="J131" s="151"/>
      <c r="K131" s="153"/>
      <c r="L131" s="36"/>
    </row>
    <row r="132" spans="1:15" ht="17.25" customHeight="1">
      <c r="A132" s="144" t="s">
        <v>235</v>
      </c>
      <c r="B132" s="437" t="str">
        <f>入力シート!C16&amp;"に気象に関する注意報発表"</f>
        <v>大田市に気象に関する注意報発表</v>
      </c>
      <c r="C132" s="437"/>
      <c r="D132" s="437"/>
      <c r="E132" s="438"/>
      <c r="F132" s="312"/>
      <c r="G132" s="315" t="s">
        <v>241</v>
      </c>
      <c r="H132" s="319"/>
      <c r="I132" s="319"/>
      <c r="J132" s="315" t="s">
        <v>223</v>
      </c>
      <c r="K132" s="316"/>
      <c r="L132" s="75"/>
    </row>
    <row r="133" spans="1:15" ht="17.25" customHeight="1">
      <c r="A133" s="144"/>
      <c r="B133" s="437"/>
      <c r="C133" s="437"/>
      <c r="D133" s="437"/>
      <c r="E133" s="438"/>
      <c r="F133" s="312"/>
      <c r="G133" s="315"/>
      <c r="H133" s="319"/>
      <c r="I133" s="319"/>
      <c r="J133" s="315" t="s">
        <v>240</v>
      </c>
      <c r="K133" s="316"/>
      <c r="L133" s="75"/>
    </row>
    <row r="134" spans="1:15" ht="17.25" customHeight="1">
      <c r="A134" s="144" t="s">
        <v>235</v>
      </c>
      <c r="B134" s="439" t="str">
        <f>入力シート!C16&amp;"台風接近が予想される時"</f>
        <v>大田市台風接近が予想される時</v>
      </c>
      <c r="C134" s="439"/>
      <c r="D134" s="439"/>
      <c r="E134" s="440"/>
      <c r="F134" s="312"/>
      <c r="G134" s="154"/>
      <c r="H134" s="75"/>
      <c r="I134" s="75"/>
      <c r="J134" s="154"/>
      <c r="K134" s="148"/>
      <c r="L134" s="75"/>
    </row>
    <row r="135" spans="1:15" ht="17.25" customHeight="1" thickBot="1">
      <c r="A135" s="145"/>
      <c r="B135" s="441"/>
      <c r="C135" s="441"/>
      <c r="D135" s="441"/>
      <c r="E135" s="442"/>
      <c r="F135" s="312"/>
      <c r="G135" s="155"/>
      <c r="H135" s="149"/>
      <c r="I135" s="149"/>
      <c r="J135" s="155"/>
      <c r="K135" s="150"/>
      <c r="L135" s="75"/>
    </row>
    <row r="136" spans="1:15" ht="17.25" customHeight="1" thickBot="1">
      <c r="A136" s="15"/>
      <c r="B136" s="146"/>
      <c r="C136" s="146"/>
      <c r="D136" s="146"/>
      <c r="E136" s="146"/>
      <c r="F136" s="60"/>
      <c r="G136" s="124"/>
      <c r="H136" s="75"/>
      <c r="I136" s="75"/>
      <c r="J136" s="75"/>
      <c r="K136" s="75"/>
      <c r="L136" s="57"/>
      <c r="M136" s="47"/>
      <c r="O136" s="47"/>
    </row>
    <row r="137" spans="1:15" ht="22.5" customHeight="1">
      <c r="A137" s="305" t="s">
        <v>237</v>
      </c>
      <c r="B137" s="306"/>
      <c r="C137" s="306"/>
      <c r="D137" s="306"/>
      <c r="E137" s="307"/>
      <c r="F137" s="312"/>
      <c r="G137" s="151"/>
      <c r="H137" s="152"/>
      <c r="I137" s="153"/>
      <c r="J137" s="313" t="s">
        <v>244</v>
      </c>
      <c r="K137" s="314"/>
      <c r="L137" s="37"/>
      <c r="M137" s="47"/>
    </row>
    <row r="138" spans="1:15" ht="17.25" customHeight="1">
      <c r="A138" s="144" t="s">
        <v>235</v>
      </c>
      <c r="B138" s="319" t="str">
        <f>入力シート!C16&amp;"に気象に関する警報発表"</f>
        <v>大田市に気象に関する警報発表</v>
      </c>
      <c r="C138" s="319"/>
      <c r="D138" s="319"/>
      <c r="E138" s="316"/>
      <c r="F138" s="312"/>
      <c r="G138" s="315" t="s">
        <v>241</v>
      </c>
      <c r="H138" s="319"/>
      <c r="I138" s="319"/>
      <c r="J138" s="315" t="s">
        <v>223</v>
      </c>
      <c r="K138" s="316"/>
      <c r="L138" s="37"/>
      <c r="M138" s="47"/>
    </row>
    <row r="139" spans="1:15" ht="17.25" customHeight="1">
      <c r="A139" s="147"/>
      <c r="B139" s="319"/>
      <c r="C139" s="319"/>
      <c r="D139" s="319"/>
      <c r="E139" s="316"/>
      <c r="F139" s="312"/>
      <c r="G139" s="315"/>
      <c r="H139" s="319"/>
      <c r="I139" s="319"/>
      <c r="J139" s="315" t="s">
        <v>240</v>
      </c>
      <c r="K139" s="316"/>
      <c r="L139" s="37"/>
    </row>
    <row r="140" spans="1:15" ht="17.25" customHeight="1">
      <c r="A140" s="144" t="s">
        <v>235</v>
      </c>
      <c r="B140" s="317" t="str">
        <f>入力シート!C18&amp;"に高齢者等避難の発令"</f>
        <v>大田市○○町に高齢者等避難の発令</v>
      </c>
      <c r="C140" s="317"/>
      <c r="D140" s="317"/>
      <c r="E140" s="318"/>
      <c r="F140" s="312"/>
      <c r="G140" s="315"/>
      <c r="H140" s="319"/>
      <c r="I140" s="316"/>
      <c r="J140" s="315"/>
      <c r="K140" s="316"/>
      <c r="L140" s="37"/>
    </row>
    <row r="141" spans="1:15" ht="17.25" customHeight="1">
      <c r="A141" s="147"/>
      <c r="B141" s="317"/>
      <c r="C141" s="317"/>
      <c r="D141" s="317"/>
      <c r="E141" s="318"/>
      <c r="F141" s="312"/>
      <c r="G141" s="315" t="s">
        <v>372</v>
      </c>
      <c r="H141" s="319"/>
      <c r="I141" s="316"/>
      <c r="J141" s="315" t="s">
        <v>242</v>
      </c>
      <c r="K141" s="316"/>
      <c r="L141" s="37"/>
    </row>
    <row r="142" spans="1:15" ht="17.25" customHeight="1">
      <c r="A142" s="144" t="s">
        <v>235</v>
      </c>
      <c r="B142" s="319" t="str">
        <f>入力シート!C18&amp;"に土砂災害危険度情報発表"</f>
        <v>大田市○○町に土砂災害危険度情報発表</v>
      </c>
      <c r="C142" s="319"/>
      <c r="D142" s="319"/>
      <c r="E142" s="316"/>
      <c r="F142" s="312"/>
      <c r="G142" s="436" t="s">
        <v>239</v>
      </c>
      <c r="H142" s="437"/>
      <c r="I142" s="438"/>
      <c r="J142" s="154"/>
      <c r="K142" s="148"/>
      <c r="L142" s="37"/>
    </row>
    <row r="143" spans="1:15" ht="17.25" customHeight="1" thickBot="1">
      <c r="A143" s="145"/>
      <c r="B143" s="320"/>
      <c r="C143" s="320"/>
      <c r="D143" s="320"/>
      <c r="E143" s="321"/>
      <c r="F143" s="312"/>
      <c r="G143" s="155"/>
      <c r="H143" s="149"/>
      <c r="I143" s="150"/>
      <c r="J143" s="155"/>
      <c r="K143" s="150"/>
      <c r="L143" s="37"/>
    </row>
    <row r="144" spans="1:15" ht="17.25" customHeight="1" thickBot="1">
      <c r="A144" s="15"/>
      <c r="B144" s="75"/>
      <c r="C144" s="75"/>
      <c r="D144" s="75"/>
      <c r="E144" s="75"/>
      <c r="F144" s="60"/>
      <c r="G144" s="124"/>
      <c r="H144" s="37"/>
      <c r="I144" s="37"/>
      <c r="J144" s="37"/>
      <c r="K144" s="37"/>
      <c r="L144" s="37"/>
    </row>
    <row r="145" spans="1:12" ht="22.5" customHeight="1">
      <c r="A145" s="444" t="s">
        <v>236</v>
      </c>
      <c r="B145" s="445"/>
      <c r="C145" s="445"/>
      <c r="D145" s="445"/>
      <c r="E145" s="446"/>
      <c r="F145" s="312"/>
      <c r="G145" s="151"/>
      <c r="H145" s="152"/>
      <c r="I145" s="153"/>
      <c r="J145" s="313" t="s">
        <v>244</v>
      </c>
      <c r="K145" s="314"/>
      <c r="L145" s="36"/>
    </row>
    <row r="146" spans="1:12" ht="17.25" customHeight="1">
      <c r="A146" s="144" t="s">
        <v>235</v>
      </c>
      <c r="B146" s="319" t="str">
        <f>入力シート!C18&amp;"地区に避難指示の発令"</f>
        <v>大田市○○町地区に避難指示の発令</v>
      </c>
      <c r="C146" s="319"/>
      <c r="D146" s="319"/>
      <c r="E146" s="316"/>
      <c r="F146" s="312"/>
      <c r="G146" s="315" t="s">
        <v>241</v>
      </c>
      <c r="H146" s="319"/>
      <c r="I146" s="319"/>
      <c r="J146" s="315" t="s">
        <v>240</v>
      </c>
      <c r="K146" s="316"/>
      <c r="L146" s="36"/>
    </row>
    <row r="147" spans="1:12" ht="17.25" customHeight="1">
      <c r="A147" s="147"/>
      <c r="B147" s="319"/>
      <c r="C147" s="319"/>
      <c r="D147" s="319"/>
      <c r="E147" s="316"/>
      <c r="F147" s="312"/>
      <c r="G147" s="315"/>
      <c r="H147" s="319"/>
      <c r="I147" s="319"/>
      <c r="J147" s="154"/>
      <c r="K147" s="148"/>
      <c r="L147" s="75"/>
    </row>
    <row r="148" spans="1:12" ht="17.25" customHeight="1">
      <c r="A148" s="144" t="s">
        <v>235</v>
      </c>
      <c r="B148" s="319" t="str">
        <f>入力シート!C18&amp;"に土砂災害警戒情報発表"</f>
        <v>大田市○○町に土砂災害警戒情報発表</v>
      </c>
      <c r="C148" s="319"/>
      <c r="D148" s="319"/>
      <c r="E148" s="316"/>
      <c r="F148" s="312"/>
      <c r="G148" s="436" t="s">
        <v>238</v>
      </c>
      <c r="H148" s="437"/>
      <c r="I148" s="437"/>
      <c r="J148" s="154" t="s">
        <v>223</v>
      </c>
      <c r="K148" s="148"/>
      <c r="L148" s="75"/>
    </row>
    <row r="149" spans="1:12" ht="17.25" customHeight="1">
      <c r="A149" s="147"/>
      <c r="B149" s="319"/>
      <c r="C149" s="319"/>
      <c r="D149" s="319"/>
      <c r="E149" s="316"/>
      <c r="F149" s="312"/>
      <c r="G149" s="436"/>
      <c r="H149" s="437"/>
      <c r="I149" s="437"/>
      <c r="J149" s="154"/>
      <c r="K149" s="148"/>
      <c r="L149" s="75"/>
    </row>
    <row r="150" spans="1:12" ht="17.25" customHeight="1">
      <c r="A150" s="147"/>
      <c r="B150" s="75"/>
      <c r="C150" s="75"/>
      <c r="D150" s="75"/>
      <c r="E150" s="148"/>
      <c r="F150" s="312"/>
      <c r="G150" s="154"/>
      <c r="H150" s="75"/>
      <c r="I150" s="75"/>
      <c r="J150" s="154"/>
      <c r="K150" s="148"/>
      <c r="L150" s="75"/>
    </row>
    <row r="151" spans="1:12" ht="17.25" customHeight="1">
      <c r="A151" s="147"/>
      <c r="B151" s="75"/>
      <c r="C151" s="75"/>
      <c r="D151" s="75"/>
      <c r="E151" s="148"/>
      <c r="F151" s="312"/>
      <c r="G151" s="315" t="s">
        <v>239</v>
      </c>
      <c r="H151" s="319"/>
      <c r="I151" s="319"/>
      <c r="J151" s="315" t="s">
        <v>242</v>
      </c>
      <c r="K151" s="316"/>
      <c r="L151" s="75"/>
    </row>
    <row r="152" spans="1:12" ht="17.25" customHeight="1" thickBot="1">
      <c r="A152" s="145"/>
      <c r="B152" s="149"/>
      <c r="C152" s="149"/>
      <c r="D152" s="149"/>
      <c r="E152" s="150"/>
      <c r="F152" s="312"/>
      <c r="G152" s="155"/>
      <c r="H152" s="149"/>
      <c r="I152" s="149"/>
      <c r="J152" s="155"/>
      <c r="K152" s="150"/>
      <c r="L152" s="75"/>
    </row>
    <row r="153" spans="1:12" ht="20.399999999999999">
      <c r="A153" s="299"/>
      <c r="B153" s="447"/>
      <c r="C153" s="447"/>
      <c r="D153" s="447"/>
      <c r="E153" s="447"/>
      <c r="F153" s="447"/>
      <c r="G153" s="447"/>
      <c r="H153" s="447"/>
      <c r="I153" s="447"/>
      <c r="J153" s="447"/>
      <c r="K153" s="447"/>
      <c r="L153" s="75"/>
    </row>
    <row r="154" spans="1:12" ht="17.25" customHeight="1">
      <c r="A154" s="299" t="s">
        <v>348</v>
      </c>
      <c r="B154" s="299"/>
      <c r="C154" s="299"/>
      <c r="D154" s="299"/>
      <c r="E154" s="299"/>
      <c r="F154" s="299"/>
      <c r="G154" s="299"/>
      <c r="H154" s="299"/>
      <c r="I154" s="299"/>
      <c r="J154" s="299"/>
      <c r="K154" s="299"/>
    </row>
    <row r="155" spans="1:12" ht="17.25" customHeight="1">
      <c r="A155" s="443" t="s">
        <v>246</v>
      </c>
      <c r="B155" s="443"/>
      <c r="C155" s="443"/>
      <c r="D155" s="443"/>
      <c r="E155" s="443"/>
      <c r="F155" s="443"/>
      <c r="G155" s="443"/>
      <c r="H155" s="443"/>
      <c r="I155" s="443"/>
      <c r="J155" s="443"/>
      <c r="K155" s="443"/>
    </row>
    <row r="156" spans="1:12" ht="17.25" customHeight="1">
      <c r="A156" s="443" t="s">
        <v>365</v>
      </c>
      <c r="B156" s="443"/>
      <c r="C156" s="443"/>
      <c r="D156" s="443"/>
      <c r="E156" s="443"/>
      <c r="F156" s="443"/>
      <c r="G156" s="443"/>
      <c r="H156" s="443"/>
      <c r="I156" s="443"/>
      <c r="J156" s="443"/>
      <c r="K156" s="443"/>
    </row>
    <row r="157" spans="1:12" ht="17.25" customHeight="1">
      <c r="A157" s="126"/>
      <c r="B157" s="126"/>
      <c r="C157" s="126"/>
      <c r="D157" s="126"/>
      <c r="E157" s="126"/>
      <c r="F157" s="126"/>
      <c r="G157" s="126"/>
      <c r="H157" s="126"/>
      <c r="I157" s="126"/>
      <c r="J157" s="126"/>
      <c r="K157" s="126"/>
    </row>
    <row r="158" spans="1:12" ht="16.2">
      <c r="A158" s="299" t="s">
        <v>349</v>
      </c>
      <c r="B158" s="299"/>
      <c r="C158" s="299"/>
      <c r="D158" s="299"/>
      <c r="E158" s="299"/>
      <c r="F158" s="299"/>
      <c r="G158" s="299"/>
      <c r="H158" s="299"/>
      <c r="I158" s="299"/>
      <c r="J158" s="299"/>
      <c r="K158" s="299"/>
      <c r="L158" s="10"/>
    </row>
    <row r="159" spans="1:12" ht="16.2">
      <c r="A159" s="299" t="s">
        <v>383</v>
      </c>
      <c r="B159" s="299"/>
      <c r="C159" s="299"/>
      <c r="D159" s="299"/>
      <c r="E159" s="299"/>
      <c r="F159" s="299"/>
      <c r="G159" s="299"/>
      <c r="H159" s="299"/>
      <c r="I159" s="299"/>
      <c r="J159" s="299"/>
      <c r="K159" s="299"/>
      <c r="L159" s="109"/>
    </row>
    <row r="160" spans="1:12" ht="16.2">
      <c r="A160" s="299" t="s">
        <v>247</v>
      </c>
      <c r="B160" s="299"/>
      <c r="C160" s="299"/>
      <c r="D160" s="299"/>
      <c r="E160" s="299"/>
      <c r="F160" s="299"/>
      <c r="G160" s="299"/>
      <c r="H160" s="299"/>
      <c r="I160" s="299"/>
      <c r="J160" s="299"/>
      <c r="K160" s="299"/>
      <c r="L160" s="109"/>
    </row>
    <row r="161" spans="1:12" ht="16.2">
      <c r="A161" s="299" t="s">
        <v>248</v>
      </c>
      <c r="B161" s="299"/>
      <c r="C161" s="299"/>
      <c r="D161" s="299"/>
      <c r="E161" s="299"/>
      <c r="F161" s="299"/>
      <c r="G161" s="299"/>
      <c r="H161" s="299"/>
      <c r="I161" s="299"/>
      <c r="J161" s="299"/>
      <c r="K161" s="299"/>
      <c r="L161" s="109"/>
    </row>
    <row r="162" spans="1:12" ht="16.2">
      <c r="A162" s="299" t="s">
        <v>249</v>
      </c>
      <c r="B162" s="299"/>
      <c r="C162" s="299"/>
      <c r="D162" s="299"/>
      <c r="E162" s="299"/>
      <c r="F162" s="299"/>
      <c r="G162" s="299"/>
      <c r="H162" s="299"/>
      <c r="I162" s="299"/>
      <c r="J162" s="299"/>
      <c r="K162" s="299"/>
      <c r="L162" s="10"/>
    </row>
    <row r="163" spans="1:12" ht="17.399999999999999">
      <c r="A163" s="443" t="s">
        <v>250</v>
      </c>
      <c r="B163" s="443"/>
      <c r="C163" s="443"/>
      <c r="D163" s="443"/>
      <c r="E163" s="443"/>
      <c r="F163" s="443"/>
      <c r="G163" s="443"/>
      <c r="H163" s="443"/>
      <c r="I163" s="443"/>
      <c r="J163" s="443"/>
      <c r="K163" s="443"/>
      <c r="L163" s="13"/>
    </row>
    <row r="164" spans="1:12" ht="17.399999999999999">
      <c r="A164" s="126"/>
      <c r="B164" s="126"/>
      <c r="C164" s="126"/>
      <c r="D164" s="126"/>
      <c r="E164" s="126"/>
      <c r="F164" s="126"/>
      <c r="G164" s="126"/>
      <c r="H164" s="126"/>
      <c r="I164" s="126"/>
      <c r="J164" s="126"/>
      <c r="K164" s="126"/>
      <c r="L164" s="111"/>
    </row>
    <row r="165" spans="1:12" ht="16.8" thickBot="1">
      <c r="A165" s="361" t="s">
        <v>251</v>
      </c>
      <c r="B165" s="361"/>
      <c r="C165" s="361"/>
      <c r="D165" s="361"/>
      <c r="E165" s="361"/>
      <c r="F165" s="361"/>
      <c r="G165" s="361"/>
      <c r="H165" s="361"/>
      <c r="I165" s="361"/>
      <c r="J165" s="361"/>
      <c r="K165" s="361"/>
    </row>
    <row r="166" spans="1:12" ht="16.2">
      <c r="A166" s="177" t="s">
        <v>5</v>
      </c>
      <c r="B166" s="178"/>
      <c r="C166" s="179"/>
      <c r="D166" s="347" t="s">
        <v>6</v>
      </c>
      <c r="E166" s="347"/>
      <c r="F166" s="347"/>
      <c r="G166" s="347"/>
      <c r="H166" s="347"/>
      <c r="I166" s="347"/>
      <c r="J166" s="347"/>
      <c r="K166" s="348"/>
      <c r="L166" s="38"/>
    </row>
    <row r="167" spans="1:12" ht="17.399999999999999">
      <c r="A167" s="158" t="s">
        <v>20</v>
      </c>
      <c r="B167" s="159"/>
      <c r="C167" s="384" t="s">
        <v>253</v>
      </c>
      <c r="D167" s="385"/>
      <c r="E167" s="385"/>
      <c r="F167" s="385"/>
      <c r="G167" s="385"/>
      <c r="H167" s="385"/>
      <c r="I167" s="385"/>
      <c r="J167" s="385"/>
      <c r="K167" s="386"/>
      <c r="L167" s="39"/>
    </row>
    <row r="168" spans="1:12" ht="17.399999999999999">
      <c r="A168" s="160"/>
      <c r="B168" s="161"/>
      <c r="C168" s="162" t="s">
        <v>252</v>
      </c>
      <c r="D168" s="163"/>
      <c r="E168" s="163"/>
      <c r="F168" s="163"/>
      <c r="G168" s="163"/>
      <c r="H168" s="163"/>
      <c r="I168" s="163"/>
      <c r="J168" s="163"/>
      <c r="K168" s="164"/>
      <c r="L168" s="39"/>
    </row>
    <row r="169" spans="1:12" ht="17.399999999999999">
      <c r="A169" s="165"/>
      <c r="B169" s="161"/>
      <c r="C169" s="349" t="s">
        <v>254</v>
      </c>
      <c r="D169" s="350"/>
      <c r="E169" s="350"/>
      <c r="F169" s="350"/>
      <c r="G169" s="350"/>
      <c r="H169" s="350"/>
      <c r="I169" s="350"/>
      <c r="J169" s="350"/>
      <c r="K169" s="351"/>
      <c r="L169" s="39"/>
    </row>
    <row r="170" spans="1:12" ht="17.399999999999999">
      <c r="A170" s="165"/>
      <c r="B170" s="161"/>
      <c r="C170" s="349" t="s">
        <v>13</v>
      </c>
      <c r="D170" s="350"/>
      <c r="E170" s="350"/>
      <c r="F170" s="350"/>
      <c r="G170" s="350"/>
      <c r="H170" s="350"/>
      <c r="I170" s="350"/>
      <c r="J170" s="350"/>
      <c r="K170" s="351"/>
      <c r="L170" s="39"/>
    </row>
    <row r="171" spans="1:12" ht="17.399999999999999">
      <c r="A171" s="165"/>
      <c r="B171" s="166"/>
      <c r="C171" s="167" t="s">
        <v>235</v>
      </c>
      <c r="D171" s="104" t="s">
        <v>256</v>
      </c>
      <c r="E171" s="104"/>
      <c r="F171" s="104"/>
      <c r="G171" s="104"/>
      <c r="H171" s="104"/>
      <c r="I171" s="104"/>
      <c r="J171" s="104"/>
      <c r="K171" s="168"/>
      <c r="L171" s="39"/>
    </row>
    <row r="172" spans="1:12" ht="18" customHeight="1">
      <c r="A172" s="169"/>
      <c r="B172" s="170"/>
      <c r="C172" s="171" t="s">
        <v>235</v>
      </c>
      <c r="D172" s="387" t="s">
        <v>255</v>
      </c>
      <c r="E172" s="387"/>
      <c r="F172" s="388"/>
      <c r="G172" s="388"/>
      <c r="H172" s="388"/>
      <c r="I172" s="388"/>
      <c r="J172" s="388"/>
      <c r="K172" s="388"/>
      <c r="L172" s="55"/>
    </row>
    <row r="173" spans="1:12" ht="16.2">
      <c r="A173" s="172" t="s">
        <v>257</v>
      </c>
      <c r="B173" s="173"/>
      <c r="C173" s="352" t="str">
        <f>入力シート!C16&amp;"からの"&amp;入力シート!C52</f>
        <v>大田市からのファックス</v>
      </c>
      <c r="D173" s="353"/>
      <c r="E173" s="353"/>
      <c r="F173" s="353"/>
      <c r="G173" s="353"/>
      <c r="H173" s="353"/>
      <c r="I173" s="353"/>
      <c r="J173" s="353"/>
      <c r="K173" s="354"/>
      <c r="L173" s="40"/>
    </row>
    <row r="174" spans="1:12" ht="16.2">
      <c r="A174" s="174"/>
      <c r="B174" s="104"/>
      <c r="C174" s="162" t="s">
        <v>252</v>
      </c>
      <c r="D174" s="163"/>
      <c r="E174" s="163"/>
      <c r="F174" s="163"/>
      <c r="G174" s="163"/>
      <c r="H174" s="163"/>
      <c r="I174" s="163"/>
      <c r="J174" s="163"/>
      <c r="K174" s="164"/>
      <c r="L174" s="40"/>
    </row>
    <row r="175" spans="1:12" ht="17.25" customHeight="1">
      <c r="A175" s="174"/>
      <c r="B175" s="166"/>
      <c r="C175" s="349" t="s">
        <v>254</v>
      </c>
      <c r="D175" s="350"/>
      <c r="E175" s="350"/>
      <c r="F175" s="350"/>
      <c r="G175" s="350"/>
      <c r="H175" s="350"/>
      <c r="I175" s="350"/>
      <c r="J175" s="350"/>
      <c r="K175" s="351"/>
      <c r="L175" s="20"/>
    </row>
    <row r="176" spans="1:12" ht="16.2">
      <c r="A176" s="174"/>
      <c r="B176" s="166"/>
      <c r="C176" s="349" t="s">
        <v>13</v>
      </c>
      <c r="D176" s="350"/>
      <c r="E176" s="350"/>
      <c r="F176" s="350"/>
      <c r="G176" s="350"/>
      <c r="H176" s="350"/>
      <c r="I176" s="350"/>
      <c r="J176" s="350"/>
      <c r="K176" s="351"/>
      <c r="L176" s="20"/>
    </row>
    <row r="177" spans="1:12" ht="16.2">
      <c r="A177" s="174"/>
      <c r="B177" s="166"/>
      <c r="C177" s="167" t="s">
        <v>235</v>
      </c>
      <c r="D177" s="104" t="s">
        <v>256</v>
      </c>
      <c r="E177" s="104"/>
      <c r="F177" s="104"/>
      <c r="G177" s="104"/>
      <c r="H177" s="104"/>
      <c r="I177" s="104"/>
      <c r="J177" s="104"/>
      <c r="K177" s="168"/>
      <c r="L177" s="20"/>
    </row>
    <row r="178" spans="1:12" ht="17.25" customHeight="1">
      <c r="A178" s="174"/>
      <c r="B178" s="166"/>
      <c r="C178" s="171" t="s">
        <v>235</v>
      </c>
      <c r="D178" s="387" t="s">
        <v>255</v>
      </c>
      <c r="E178" s="387"/>
      <c r="F178" s="388"/>
      <c r="G178" s="388"/>
      <c r="H178" s="388"/>
      <c r="I178" s="388"/>
      <c r="J178" s="388"/>
      <c r="K178" s="388"/>
      <c r="L178" s="20"/>
    </row>
    <row r="179" spans="1:12" ht="17.25" customHeight="1">
      <c r="A179" s="379" t="s">
        <v>385</v>
      </c>
      <c r="B179" s="380"/>
      <c r="C179" s="352" t="str">
        <f>入力シート!C16&amp;"からの"&amp;入力シート!C52</f>
        <v>大田市からのファックス</v>
      </c>
      <c r="D179" s="353"/>
      <c r="E179" s="353"/>
      <c r="F179" s="353"/>
      <c r="G179" s="353"/>
      <c r="H179" s="353"/>
      <c r="I179" s="353"/>
      <c r="J179" s="353"/>
      <c r="K179" s="354"/>
      <c r="L179" s="17"/>
    </row>
    <row r="180" spans="1:12" ht="17.25" customHeight="1">
      <c r="A180" s="315"/>
      <c r="B180" s="381"/>
      <c r="C180" s="350" t="s">
        <v>258</v>
      </c>
      <c r="D180" s="350"/>
      <c r="E180" s="350"/>
      <c r="F180" s="350"/>
      <c r="G180" s="350"/>
      <c r="H180" s="350"/>
      <c r="I180" s="350"/>
      <c r="J180" s="350"/>
      <c r="K180" s="351"/>
      <c r="L180" s="17"/>
    </row>
    <row r="181" spans="1:12" ht="17.25" customHeight="1">
      <c r="A181" s="315"/>
      <c r="B181" s="381"/>
      <c r="C181" s="162" t="s">
        <v>252</v>
      </c>
      <c r="D181" s="163"/>
      <c r="E181" s="163"/>
      <c r="F181" s="163"/>
      <c r="G181" s="163"/>
      <c r="H181" s="163"/>
      <c r="I181" s="163"/>
      <c r="J181" s="163"/>
      <c r="K181" s="164"/>
      <c r="L181" s="17"/>
    </row>
    <row r="182" spans="1:12" ht="17.25" customHeight="1">
      <c r="A182" s="315"/>
      <c r="B182" s="381"/>
      <c r="C182" s="349" t="s">
        <v>254</v>
      </c>
      <c r="D182" s="350"/>
      <c r="E182" s="350"/>
      <c r="F182" s="350"/>
      <c r="G182" s="350"/>
      <c r="H182" s="350"/>
      <c r="I182" s="350"/>
      <c r="J182" s="350"/>
      <c r="K182" s="351"/>
      <c r="L182" s="112"/>
    </row>
    <row r="183" spans="1:12" ht="17.25" customHeight="1">
      <c r="A183" s="315"/>
      <c r="B183" s="381"/>
      <c r="C183" s="349" t="s">
        <v>13</v>
      </c>
      <c r="D183" s="350"/>
      <c r="E183" s="350"/>
      <c r="F183" s="350"/>
      <c r="G183" s="350"/>
      <c r="H183" s="350"/>
      <c r="I183" s="350"/>
      <c r="J183" s="350"/>
      <c r="K183" s="351"/>
      <c r="L183" s="17"/>
    </row>
    <row r="184" spans="1:12" ht="17.25" customHeight="1" thickBot="1">
      <c r="A184" s="382"/>
      <c r="B184" s="383"/>
      <c r="C184" s="175" t="s">
        <v>235</v>
      </c>
      <c r="D184" s="389" t="str">
        <f>IF(入力シート!C54&lt;&gt;"",入力シート!C16&amp;"のサイト（"&amp;入力シート!C54&amp;"）","")</f>
        <v>大田市のサイト（https://www.city.oda.lg.jp/）</v>
      </c>
      <c r="E184" s="389"/>
      <c r="F184" s="389"/>
      <c r="G184" s="389"/>
      <c r="H184" s="389"/>
      <c r="I184" s="389"/>
      <c r="J184" s="389"/>
      <c r="K184" s="390"/>
      <c r="L184" s="20"/>
    </row>
    <row r="185" spans="1:12" ht="17.25" customHeight="1">
      <c r="A185" s="62"/>
      <c r="B185" s="117"/>
      <c r="C185" s="117"/>
      <c r="D185" s="117"/>
      <c r="E185" s="117"/>
      <c r="F185" s="117"/>
      <c r="G185" s="117"/>
      <c r="H185" s="117"/>
      <c r="I185" s="117"/>
      <c r="J185" s="117"/>
      <c r="K185" s="117"/>
      <c r="L185" s="20"/>
    </row>
    <row r="186" spans="1:12" ht="17.25" customHeight="1" thickBot="1">
      <c r="A186" s="298" t="s">
        <v>259</v>
      </c>
      <c r="B186" s="298"/>
      <c r="C186" s="298"/>
      <c r="D186" s="298"/>
      <c r="E186" s="298"/>
      <c r="F186" s="298"/>
      <c r="G186" s="298"/>
      <c r="H186" s="298"/>
      <c r="I186" s="298"/>
      <c r="J186" s="298"/>
      <c r="K186" s="298"/>
      <c r="L186" s="12"/>
    </row>
    <row r="187" spans="1:12" ht="17.25" customHeight="1">
      <c r="A187" s="355" t="s">
        <v>260</v>
      </c>
      <c r="B187" s="356"/>
      <c r="C187" s="357"/>
      <c r="D187" s="374" t="s">
        <v>265</v>
      </c>
      <c r="E187" s="357"/>
      <c r="F187" s="374" t="s">
        <v>269</v>
      </c>
      <c r="G187" s="356"/>
      <c r="H187" s="356"/>
      <c r="I187" s="356"/>
      <c r="J187" s="356"/>
      <c r="K187" s="375"/>
      <c r="L187" s="108"/>
    </row>
    <row r="188" spans="1:12" ht="17.25" customHeight="1">
      <c r="A188" s="358" t="s">
        <v>261</v>
      </c>
      <c r="B188" s="359"/>
      <c r="C188" s="360"/>
      <c r="D188" s="457" t="s">
        <v>266</v>
      </c>
      <c r="E188" s="360"/>
      <c r="F188" s="376" t="s">
        <v>270</v>
      </c>
      <c r="G188" s="377"/>
      <c r="H188" s="377"/>
      <c r="I188" s="377"/>
      <c r="J188" s="377"/>
      <c r="K188" s="378"/>
      <c r="L188" s="108"/>
    </row>
    <row r="189" spans="1:12" ht="17.25" customHeight="1">
      <c r="A189" s="358" t="s">
        <v>262</v>
      </c>
      <c r="B189" s="359"/>
      <c r="C189" s="360"/>
      <c r="D189" s="457" t="s">
        <v>266</v>
      </c>
      <c r="E189" s="360"/>
      <c r="F189" s="376" t="s">
        <v>270</v>
      </c>
      <c r="G189" s="377"/>
      <c r="H189" s="377"/>
      <c r="I189" s="377"/>
      <c r="J189" s="377"/>
      <c r="K189" s="378"/>
      <c r="L189" s="108"/>
    </row>
    <row r="190" spans="1:12" ht="17.25" customHeight="1">
      <c r="A190" s="362" t="s">
        <v>263</v>
      </c>
      <c r="B190" s="363"/>
      <c r="C190" s="364"/>
      <c r="D190" s="457" t="s">
        <v>267</v>
      </c>
      <c r="E190" s="360"/>
      <c r="F190" s="451" t="s">
        <v>386</v>
      </c>
      <c r="G190" s="452"/>
      <c r="H190" s="452"/>
      <c r="I190" s="452"/>
      <c r="J190" s="452"/>
      <c r="K190" s="453"/>
      <c r="L190" s="108"/>
    </row>
    <row r="191" spans="1:12" ht="17.25" customHeight="1">
      <c r="A191" s="365"/>
      <c r="B191" s="366"/>
      <c r="C191" s="367"/>
      <c r="D191" s="457" t="s">
        <v>268</v>
      </c>
      <c r="E191" s="360"/>
      <c r="F191" s="454"/>
      <c r="G191" s="455"/>
      <c r="H191" s="455"/>
      <c r="I191" s="455"/>
      <c r="J191" s="455"/>
      <c r="K191" s="456"/>
      <c r="L191" s="108"/>
    </row>
    <row r="192" spans="1:12" ht="17.25" customHeight="1">
      <c r="A192" s="368"/>
      <c r="B192" s="369"/>
      <c r="C192" s="370"/>
      <c r="D192" s="457" t="s">
        <v>266</v>
      </c>
      <c r="E192" s="360"/>
      <c r="F192" s="376" t="s">
        <v>271</v>
      </c>
      <c r="G192" s="377"/>
      <c r="H192" s="377"/>
      <c r="I192" s="377"/>
      <c r="J192" s="377"/>
      <c r="K192" s="378"/>
      <c r="L192" s="108"/>
    </row>
    <row r="193" spans="1:12" ht="17.25" customHeight="1">
      <c r="A193" s="362" t="s">
        <v>264</v>
      </c>
      <c r="B193" s="363"/>
      <c r="C193" s="364"/>
      <c r="D193" s="457" t="s">
        <v>267</v>
      </c>
      <c r="E193" s="360"/>
      <c r="F193" s="451" t="s">
        <v>387</v>
      </c>
      <c r="G193" s="452"/>
      <c r="H193" s="452"/>
      <c r="I193" s="452"/>
      <c r="J193" s="452"/>
      <c r="K193" s="453"/>
      <c r="L193" s="108"/>
    </row>
    <row r="194" spans="1:12" ht="17.25" customHeight="1">
      <c r="A194" s="365"/>
      <c r="B194" s="366"/>
      <c r="C194" s="367"/>
      <c r="D194" s="457" t="s">
        <v>268</v>
      </c>
      <c r="E194" s="360"/>
      <c r="F194" s="454"/>
      <c r="G194" s="455"/>
      <c r="H194" s="455"/>
      <c r="I194" s="455"/>
      <c r="J194" s="455"/>
      <c r="K194" s="456"/>
      <c r="L194" s="12"/>
    </row>
    <row r="195" spans="1:12" ht="17.25" customHeight="1" thickBot="1">
      <c r="A195" s="371"/>
      <c r="B195" s="372"/>
      <c r="C195" s="373"/>
      <c r="D195" s="458" t="s">
        <v>266</v>
      </c>
      <c r="E195" s="459"/>
      <c r="F195" s="448" t="s">
        <v>271</v>
      </c>
      <c r="G195" s="449"/>
      <c r="H195" s="449"/>
      <c r="I195" s="449"/>
      <c r="J195" s="449"/>
      <c r="K195" s="450"/>
      <c r="L195" s="12"/>
    </row>
    <row r="196" spans="1:12" ht="17.25" customHeight="1">
      <c r="A196" s="12"/>
      <c r="B196" s="12"/>
      <c r="C196" s="12"/>
      <c r="D196" s="12"/>
      <c r="E196" s="54"/>
      <c r="F196" s="12"/>
      <c r="G196" s="108"/>
      <c r="H196" s="12"/>
      <c r="I196" s="12"/>
      <c r="J196" s="12"/>
      <c r="K196" s="12"/>
      <c r="L196" s="12"/>
    </row>
    <row r="197" spans="1:12" ht="17.25" customHeight="1" thickBot="1">
      <c r="A197" s="298" t="s">
        <v>272</v>
      </c>
      <c r="B197" s="298"/>
      <c r="C197" s="298"/>
      <c r="D197" s="298"/>
      <c r="E197" s="298"/>
      <c r="F197" s="298"/>
      <c r="G197" s="298"/>
      <c r="H197" s="298"/>
      <c r="I197" s="298"/>
      <c r="J197" s="298"/>
      <c r="K197" s="298"/>
      <c r="L197" s="108"/>
    </row>
    <row r="198" spans="1:12" ht="17.25" customHeight="1">
      <c r="A198" s="355" t="s">
        <v>273</v>
      </c>
      <c r="B198" s="356"/>
      <c r="C198" s="357"/>
      <c r="D198" s="374" t="s">
        <v>274</v>
      </c>
      <c r="E198" s="357"/>
      <c r="F198" s="374" t="s">
        <v>266</v>
      </c>
      <c r="G198" s="356"/>
      <c r="H198" s="357"/>
      <c r="I198" s="374" t="s">
        <v>144</v>
      </c>
      <c r="J198" s="356"/>
      <c r="K198" s="375"/>
      <c r="L198" s="108"/>
    </row>
    <row r="199" spans="1:12" ht="17.25" customHeight="1">
      <c r="A199" s="460" t="str">
        <f>入力シート!C58</f>
        <v>○○○○部○○○○課</v>
      </c>
      <c r="B199" s="461"/>
      <c r="C199" s="462"/>
      <c r="D199" s="457" t="str">
        <f>入力シート!C60</f>
        <v>○○〇〇</v>
      </c>
      <c r="E199" s="360"/>
      <c r="F199" s="457" t="str">
        <f>入力シート!C62</f>
        <v>○○〇〇</v>
      </c>
      <c r="G199" s="359"/>
      <c r="H199" s="360"/>
      <c r="I199" s="463" t="str">
        <f>入力シート!C64</f>
        <v>○○○○@city.oda.lg.jp</v>
      </c>
      <c r="J199" s="464"/>
      <c r="K199" s="465"/>
      <c r="L199" s="108"/>
    </row>
    <row r="200" spans="1:12" ht="17.25" customHeight="1">
      <c r="A200" s="460" t="str">
        <f>入力シート!C66</f>
        <v>総務部危機管理課</v>
      </c>
      <c r="B200" s="461"/>
      <c r="C200" s="462"/>
      <c r="D200" s="457" t="str">
        <f>入力シート!C68</f>
        <v>0854-83-8009</v>
      </c>
      <c r="E200" s="360"/>
      <c r="F200" s="457" t="str">
        <f>入力シート!C70</f>
        <v>0854-82-2826</v>
      </c>
      <c r="G200" s="359"/>
      <c r="H200" s="360"/>
      <c r="I200" s="463" t="str">
        <f>入力シート!C72</f>
        <v>o-kikikanri@city.oda.lg.jp</v>
      </c>
      <c r="J200" s="464"/>
      <c r="K200" s="465"/>
      <c r="L200" s="108"/>
    </row>
    <row r="201" spans="1:12" ht="17.25" customHeight="1">
      <c r="A201" s="460" t="str">
        <f>入力シート!C76</f>
        <v>大田消防署</v>
      </c>
      <c r="B201" s="461"/>
      <c r="C201" s="462"/>
      <c r="D201" s="457" t="str">
        <f>入力シート!C78</f>
        <v>0854-82-0650</v>
      </c>
      <c r="E201" s="360"/>
      <c r="F201" s="457" t="str">
        <f>入力シート!C80</f>
        <v>0854-82-6560</v>
      </c>
      <c r="G201" s="359"/>
      <c r="H201" s="360"/>
      <c r="I201" s="463" t="str">
        <f>入力シート!C82</f>
        <v>fd-soumu@city.oda.lg.jp</v>
      </c>
      <c r="J201" s="464"/>
      <c r="K201" s="465"/>
      <c r="L201" s="108"/>
    </row>
    <row r="202" spans="1:12" ht="17.25" customHeight="1">
      <c r="A202" s="460" t="str">
        <f>入力シート!C84</f>
        <v>大田警察署</v>
      </c>
      <c r="B202" s="461"/>
      <c r="C202" s="462"/>
      <c r="D202" s="457" t="str">
        <f>入力シート!C86</f>
        <v>0854-82-0110</v>
      </c>
      <c r="E202" s="360"/>
      <c r="F202" s="457" t="str">
        <f>入力シート!C88</f>
        <v>0854-82-7227</v>
      </c>
      <c r="G202" s="359"/>
      <c r="H202" s="360"/>
      <c r="I202" s="463">
        <f>入力シート!C90</f>
        <v>0</v>
      </c>
      <c r="J202" s="464"/>
      <c r="K202" s="465"/>
      <c r="L202" s="108"/>
    </row>
    <row r="203" spans="1:12" ht="17.25" customHeight="1">
      <c r="A203" s="460" t="str">
        <f>入力シート!C92</f>
        <v>○○自治会（会長）○○○○</v>
      </c>
      <c r="B203" s="461"/>
      <c r="C203" s="462"/>
      <c r="D203" s="457" t="str">
        <f>入力シート!C94</f>
        <v>○○○○-○○-○○○○</v>
      </c>
      <c r="E203" s="360"/>
      <c r="F203" s="457" t="str">
        <f>入力シート!C96</f>
        <v>○○○○-○○-○○○○</v>
      </c>
      <c r="G203" s="359"/>
      <c r="H203" s="360"/>
      <c r="I203" s="463">
        <f>入力シート!C98</f>
        <v>0</v>
      </c>
      <c r="J203" s="464"/>
      <c r="K203" s="465"/>
      <c r="L203" s="108"/>
    </row>
    <row r="204" spans="1:12" ht="17.25" customHeight="1">
      <c r="A204" s="460" t="str">
        <f>入力シート!C100</f>
        <v>○○地区自主防災会（会長）○○○○</v>
      </c>
      <c r="B204" s="461"/>
      <c r="C204" s="462"/>
      <c r="D204" s="457" t="str">
        <f>入力シート!C102</f>
        <v>○○○○-○○-○○○○</v>
      </c>
      <c r="E204" s="360"/>
      <c r="F204" s="457" t="str">
        <f>入力シート!C104</f>
        <v>○○○○-○○-○○○○</v>
      </c>
      <c r="G204" s="359"/>
      <c r="H204" s="360"/>
      <c r="I204" s="463">
        <f>入力シート!C106</f>
        <v>0</v>
      </c>
      <c r="J204" s="464"/>
      <c r="K204" s="465"/>
      <c r="L204" s="108"/>
    </row>
    <row r="205" spans="1:12" ht="17.25" customHeight="1">
      <c r="A205" s="460">
        <f>入力シート!C108</f>
        <v>0</v>
      </c>
      <c r="B205" s="461"/>
      <c r="C205" s="462"/>
      <c r="D205" s="457" t="str">
        <f>入力シート!C110</f>
        <v>○○○○-○○-○○○○</v>
      </c>
      <c r="E205" s="360"/>
      <c r="F205" s="457" t="str">
        <f>入力シート!C112</f>
        <v>○○○○-○○-○○○○</v>
      </c>
      <c r="G205" s="359"/>
      <c r="H205" s="360"/>
      <c r="I205" s="463">
        <f>入力シート!C114</f>
        <v>0</v>
      </c>
      <c r="J205" s="464"/>
      <c r="K205" s="465"/>
      <c r="L205" s="108"/>
    </row>
    <row r="206" spans="1:12" ht="17.25" customHeight="1">
      <c r="A206" s="460">
        <f>入力シート!C116</f>
        <v>0</v>
      </c>
      <c r="B206" s="461"/>
      <c r="C206" s="462"/>
      <c r="D206" s="457" t="str">
        <f>入力シート!C118</f>
        <v>○○○○-○○-○○○○</v>
      </c>
      <c r="E206" s="360"/>
      <c r="F206" s="457" t="str">
        <f>入力シート!C120</f>
        <v>○○○○-○○-○○○○</v>
      </c>
      <c r="G206" s="359"/>
      <c r="H206" s="360"/>
      <c r="I206" s="463">
        <f>入力シート!C122</f>
        <v>0</v>
      </c>
      <c r="J206" s="464"/>
      <c r="K206" s="465"/>
      <c r="L206" s="108"/>
    </row>
    <row r="207" spans="1:12" ht="17.25" customHeight="1">
      <c r="A207" s="460">
        <f>入力シート!C124</f>
        <v>0</v>
      </c>
      <c r="B207" s="461"/>
      <c r="C207" s="462"/>
      <c r="D207" s="457" t="str">
        <f>入力シート!C126</f>
        <v>○○○○-○○-○○○○</v>
      </c>
      <c r="E207" s="360"/>
      <c r="F207" s="457" t="str">
        <f>入力シート!C128</f>
        <v>○○○○-○○-○○○○</v>
      </c>
      <c r="G207" s="359"/>
      <c r="H207" s="360"/>
      <c r="I207" s="463">
        <f>入力シート!C130</f>
        <v>0</v>
      </c>
      <c r="J207" s="464"/>
      <c r="K207" s="465"/>
      <c r="L207" s="108"/>
    </row>
    <row r="208" spans="1:12" ht="17.25" customHeight="1">
      <c r="A208" s="460">
        <f>入力シート!C132</f>
        <v>0</v>
      </c>
      <c r="B208" s="461"/>
      <c r="C208" s="462"/>
      <c r="D208" s="457">
        <f>入力シート!C134</f>
        <v>0</v>
      </c>
      <c r="E208" s="360"/>
      <c r="F208" s="457">
        <f>入力シート!C136</f>
        <v>0</v>
      </c>
      <c r="G208" s="359"/>
      <c r="H208" s="360"/>
      <c r="I208" s="463">
        <f>入力シート!C138</f>
        <v>0</v>
      </c>
      <c r="J208" s="464"/>
      <c r="K208" s="465"/>
      <c r="L208" s="108"/>
    </row>
    <row r="209" spans="1:12" ht="17.25" customHeight="1">
      <c r="A209" s="156"/>
      <c r="B209" s="127"/>
      <c r="C209" s="128"/>
      <c r="D209" s="129"/>
      <c r="E209" s="130"/>
      <c r="F209" s="129"/>
      <c r="G209" s="131"/>
      <c r="H209" s="130"/>
      <c r="I209" s="132"/>
      <c r="J209" s="133"/>
      <c r="K209" s="157"/>
      <c r="L209" s="108"/>
    </row>
    <row r="210" spans="1:12" ht="17.25" customHeight="1" thickBot="1">
      <c r="A210" s="471"/>
      <c r="B210" s="472"/>
      <c r="C210" s="473"/>
      <c r="D210" s="458"/>
      <c r="E210" s="459"/>
      <c r="F210" s="458"/>
      <c r="G210" s="467"/>
      <c r="H210" s="459"/>
      <c r="I210" s="468"/>
      <c r="J210" s="469"/>
      <c r="K210" s="470"/>
      <c r="L210" s="108"/>
    </row>
    <row r="211" spans="1:12" ht="17.25" customHeight="1">
      <c r="A211" s="113"/>
      <c r="B211" s="113"/>
      <c r="C211" s="113"/>
      <c r="D211" s="113"/>
      <c r="E211" s="113"/>
      <c r="F211" s="113"/>
      <c r="G211" s="113"/>
      <c r="H211" s="113"/>
      <c r="I211" s="113"/>
      <c r="J211" s="113"/>
      <c r="K211" s="113"/>
      <c r="L211" s="108"/>
    </row>
    <row r="212" spans="1:12" ht="16.2">
      <c r="A212" s="308" t="s">
        <v>275</v>
      </c>
      <c r="B212" s="308"/>
      <c r="C212" s="308"/>
      <c r="D212" s="308"/>
      <c r="E212" s="308"/>
      <c r="F212" s="308"/>
      <c r="G212" s="308"/>
      <c r="H212" s="308"/>
      <c r="I212" s="308"/>
      <c r="J212" s="308"/>
      <c r="K212" s="308"/>
      <c r="L212" s="10"/>
    </row>
    <row r="213" spans="1:12" ht="16.2">
      <c r="A213" s="299" t="s">
        <v>350</v>
      </c>
      <c r="B213" s="299"/>
      <c r="C213" s="299"/>
      <c r="D213" s="299"/>
      <c r="E213" s="299"/>
      <c r="F213" s="299"/>
      <c r="G213" s="299"/>
      <c r="H213" s="299"/>
      <c r="I213" s="299"/>
      <c r="J213" s="299"/>
      <c r="K213" s="299"/>
      <c r="L213" s="10"/>
    </row>
    <row r="214" spans="1:12" ht="17.25" customHeight="1">
      <c r="A214" s="337" t="s">
        <v>276</v>
      </c>
      <c r="B214" s="337"/>
      <c r="C214" s="337"/>
      <c r="D214" s="337"/>
      <c r="E214" s="337"/>
      <c r="F214" s="337"/>
      <c r="G214" s="337"/>
      <c r="H214" s="337"/>
      <c r="I214" s="337"/>
      <c r="J214" s="337"/>
      <c r="K214" s="337"/>
      <c r="L214" s="12"/>
    </row>
    <row r="215" spans="1:12" ht="17.25" customHeight="1">
      <c r="A215" s="107"/>
      <c r="B215" s="107"/>
      <c r="C215" s="107"/>
      <c r="D215" s="107"/>
      <c r="E215" s="107"/>
      <c r="F215" s="107"/>
      <c r="G215" s="107"/>
      <c r="H215" s="107"/>
      <c r="I215" s="107"/>
      <c r="J215" s="107"/>
      <c r="K215" s="107"/>
      <c r="L215" s="59"/>
    </row>
    <row r="216" spans="1:12" ht="17.25" customHeight="1">
      <c r="A216" s="107"/>
      <c r="B216" s="466" t="s">
        <v>388</v>
      </c>
      <c r="C216" s="466"/>
      <c r="D216" s="466"/>
      <c r="E216" s="466" t="str">
        <f>入力シート!C20</f>
        <v>○○○公園</v>
      </c>
      <c r="F216" s="466"/>
      <c r="G216" s="466"/>
      <c r="H216" s="466"/>
      <c r="I216" s="466"/>
      <c r="J216" s="107"/>
      <c r="K216" s="107"/>
      <c r="L216" s="59"/>
    </row>
    <row r="217" spans="1:12" ht="17.25" customHeight="1">
      <c r="A217" s="107"/>
      <c r="B217" s="107"/>
      <c r="C217" s="107"/>
      <c r="D217" s="107"/>
      <c r="E217" s="107"/>
      <c r="F217" s="107"/>
      <c r="G217" s="107"/>
      <c r="H217" s="107"/>
      <c r="I217" s="107"/>
      <c r="J217" s="107"/>
      <c r="K217" s="107"/>
      <c r="L217" s="12"/>
    </row>
    <row r="218" spans="1:12" ht="17.25" customHeight="1">
      <c r="A218" s="337" t="s">
        <v>277</v>
      </c>
      <c r="B218" s="337"/>
      <c r="C218" s="337"/>
      <c r="D218" s="337"/>
      <c r="E218" s="337"/>
      <c r="F218" s="337"/>
      <c r="G218" s="337"/>
      <c r="H218" s="337"/>
      <c r="I218" s="337"/>
      <c r="J218" s="337"/>
      <c r="K218" s="337"/>
      <c r="L218" s="108"/>
    </row>
    <row r="219" spans="1:12" ht="17.25" customHeight="1">
      <c r="A219" s="337" t="s">
        <v>278</v>
      </c>
      <c r="B219" s="337"/>
      <c r="C219" s="337"/>
      <c r="D219" s="337"/>
      <c r="E219" s="337"/>
      <c r="F219" s="337"/>
      <c r="G219" s="337"/>
      <c r="H219" s="337"/>
      <c r="I219" s="337"/>
      <c r="J219" s="337"/>
      <c r="K219" s="337"/>
      <c r="L219" s="108"/>
    </row>
    <row r="220" spans="1:12" ht="17.25" customHeight="1">
      <c r="A220" s="107"/>
      <c r="B220" s="107"/>
      <c r="C220" s="107"/>
      <c r="D220" s="107"/>
      <c r="E220" s="107"/>
      <c r="F220" s="107"/>
      <c r="G220" s="107"/>
      <c r="H220" s="107"/>
      <c r="I220" s="107"/>
      <c r="J220" s="107"/>
      <c r="K220" s="107"/>
      <c r="L220" s="108"/>
    </row>
    <row r="221" spans="1:12" ht="17.25" customHeight="1">
      <c r="A221" s="107"/>
      <c r="B221" s="466" t="s">
        <v>279</v>
      </c>
      <c r="C221" s="466"/>
      <c r="D221" s="466"/>
      <c r="E221" s="466" t="str">
        <f>入力シート!C22</f>
        <v>○階○○会議室</v>
      </c>
      <c r="F221" s="466"/>
      <c r="G221" s="466"/>
      <c r="H221" s="466"/>
      <c r="I221" s="466"/>
      <c r="J221" s="107"/>
      <c r="K221" s="107"/>
      <c r="L221" s="108"/>
    </row>
    <row r="222" spans="1:12" ht="16.2">
      <c r="A222" s="2"/>
      <c r="B222" s="19"/>
      <c r="C222" s="19"/>
      <c r="D222" s="19"/>
      <c r="E222" s="19"/>
      <c r="F222" s="19"/>
      <c r="G222" s="19"/>
      <c r="H222" s="19"/>
      <c r="I222" s="19"/>
      <c r="J222" s="19"/>
      <c r="K222" s="19"/>
      <c r="L222" s="19"/>
    </row>
    <row r="223" spans="1:12" ht="16.2">
      <c r="A223" s="299" t="s">
        <v>351</v>
      </c>
      <c r="B223" s="299"/>
      <c r="C223" s="299"/>
      <c r="D223" s="299"/>
      <c r="E223" s="299"/>
      <c r="F223" s="299"/>
      <c r="G223" s="299"/>
      <c r="H223" s="299"/>
      <c r="I223" s="299"/>
      <c r="J223" s="299"/>
      <c r="K223" s="299"/>
      <c r="L223" s="10"/>
    </row>
    <row r="224" spans="1:12" ht="17.25" customHeight="1">
      <c r="A224" s="337" t="s">
        <v>282</v>
      </c>
      <c r="B224" s="337"/>
      <c r="C224" s="337"/>
      <c r="D224" s="337"/>
      <c r="E224" s="337"/>
      <c r="F224" s="337"/>
      <c r="G224" s="337"/>
      <c r="H224" s="337"/>
      <c r="I224" s="337"/>
      <c r="J224" s="337"/>
      <c r="K224" s="337"/>
      <c r="L224" s="12"/>
    </row>
    <row r="225" spans="1:12" ht="17.25" customHeight="1">
      <c r="A225" s="337" t="s">
        <v>280</v>
      </c>
      <c r="B225" s="337"/>
      <c r="C225" s="337"/>
      <c r="D225" s="337"/>
      <c r="E225" s="337"/>
      <c r="F225" s="337"/>
      <c r="G225" s="337"/>
      <c r="H225" s="337"/>
      <c r="I225" s="337"/>
      <c r="J225" s="337"/>
      <c r="K225" s="337"/>
      <c r="L225" s="12"/>
    </row>
    <row r="226" spans="1:12" ht="7.5" customHeight="1">
      <c r="A226" s="107"/>
      <c r="B226" s="107"/>
      <c r="C226" s="107"/>
      <c r="D226" s="107"/>
      <c r="E226" s="107"/>
      <c r="F226" s="107"/>
      <c r="G226" s="107"/>
      <c r="H226" s="107"/>
      <c r="I226" s="107"/>
      <c r="J226" s="107"/>
      <c r="K226" s="107"/>
      <c r="L226" s="108"/>
    </row>
    <row r="227" spans="1:12" ht="16.2">
      <c r="A227" s="2"/>
      <c r="B227" s="134" t="s">
        <v>389</v>
      </c>
      <c r="C227" s="19"/>
      <c r="D227" s="19"/>
      <c r="E227" s="19"/>
      <c r="F227" s="19"/>
      <c r="G227" s="19"/>
      <c r="H227" s="19"/>
      <c r="I227" s="19"/>
      <c r="J227" s="19"/>
      <c r="K227" s="19"/>
      <c r="L227" s="19"/>
    </row>
    <row r="228" spans="1:12" ht="7.5" customHeight="1">
      <c r="A228" s="2"/>
      <c r="B228" s="134"/>
      <c r="C228" s="19"/>
      <c r="D228" s="19"/>
      <c r="E228" s="19"/>
      <c r="F228" s="19"/>
      <c r="G228" s="19"/>
      <c r="H228" s="19"/>
      <c r="I228" s="19"/>
      <c r="J228" s="19"/>
      <c r="K228" s="19"/>
      <c r="L228" s="19"/>
    </row>
    <row r="229" spans="1:12" ht="16.2">
      <c r="A229" s="299" t="s">
        <v>281</v>
      </c>
      <c r="B229" s="299"/>
      <c r="C229" s="299"/>
      <c r="D229" s="299"/>
      <c r="E229" s="299"/>
      <c r="F229" s="299"/>
      <c r="G229" s="299"/>
      <c r="H229" s="299"/>
      <c r="I229" s="299"/>
      <c r="J229" s="299"/>
      <c r="K229" s="299"/>
      <c r="L229" s="19"/>
    </row>
    <row r="230" spans="1:12" ht="16.2">
      <c r="A230" s="299" t="s">
        <v>283</v>
      </c>
      <c r="B230" s="299"/>
      <c r="C230" s="299"/>
      <c r="D230" s="299"/>
      <c r="E230" s="299"/>
      <c r="F230" s="299"/>
      <c r="G230" s="299"/>
      <c r="H230" s="299"/>
      <c r="I230" s="299"/>
      <c r="J230" s="299"/>
      <c r="K230" s="299"/>
      <c r="L230" s="19"/>
    </row>
    <row r="231" spans="1:12" ht="16.2">
      <c r="A231" s="299" t="s">
        <v>284</v>
      </c>
      <c r="B231" s="299"/>
      <c r="C231" s="299"/>
      <c r="D231" s="299"/>
      <c r="E231" s="299"/>
      <c r="F231" s="299"/>
      <c r="G231" s="299"/>
      <c r="H231" s="299"/>
      <c r="I231" s="299"/>
      <c r="J231" s="299"/>
      <c r="K231" s="299"/>
      <c r="L231" s="19"/>
    </row>
    <row r="232" spans="1:12" ht="16.2">
      <c r="A232" s="299" t="s">
        <v>285</v>
      </c>
      <c r="B232" s="299"/>
      <c r="C232" s="299"/>
      <c r="D232" s="299"/>
      <c r="E232" s="299"/>
      <c r="F232" s="299"/>
      <c r="G232" s="299"/>
      <c r="H232" s="299"/>
      <c r="I232" s="299"/>
      <c r="J232" s="299"/>
      <c r="K232" s="299"/>
      <c r="L232" s="19"/>
    </row>
    <row r="233" spans="1:12" ht="16.2">
      <c r="A233" s="109"/>
      <c r="B233" s="109"/>
      <c r="C233" s="109"/>
      <c r="D233" s="109"/>
      <c r="E233" s="109"/>
      <c r="F233" s="109"/>
      <c r="G233" s="109"/>
      <c r="H233" s="109"/>
      <c r="I233" s="109"/>
      <c r="J233" s="109"/>
      <c r="K233" s="109"/>
      <c r="L233" s="19"/>
    </row>
    <row r="234" spans="1:12" ht="16.2">
      <c r="A234" s="299" t="s">
        <v>286</v>
      </c>
      <c r="B234" s="299"/>
      <c r="C234" s="299"/>
      <c r="D234" s="299"/>
      <c r="E234" s="299"/>
      <c r="F234" s="299"/>
      <c r="G234" s="299"/>
      <c r="H234" s="299"/>
      <c r="I234" s="299"/>
      <c r="J234" s="299"/>
      <c r="K234" s="299"/>
      <c r="L234" s="19"/>
    </row>
    <row r="235" spans="1:12" ht="16.2">
      <c r="A235" s="299" t="s">
        <v>287</v>
      </c>
      <c r="B235" s="299"/>
      <c r="C235" s="299"/>
      <c r="D235" s="299"/>
      <c r="E235" s="299"/>
      <c r="F235" s="299"/>
      <c r="G235" s="299"/>
      <c r="H235" s="299"/>
      <c r="I235" s="299"/>
      <c r="J235" s="299"/>
      <c r="K235" s="299"/>
      <c r="L235" s="19"/>
    </row>
    <row r="236" spans="1:12" ht="16.2">
      <c r="A236" s="299" t="s">
        <v>288</v>
      </c>
      <c r="B236" s="299"/>
      <c r="C236" s="299"/>
      <c r="D236" s="299"/>
      <c r="E236" s="299"/>
      <c r="F236" s="299"/>
      <c r="G236" s="299"/>
      <c r="H236" s="299"/>
      <c r="I236" s="299"/>
      <c r="J236" s="299"/>
      <c r="K236" s="299"/>
      <c r="L236" s="19"/>
    </row>
    <row r="237" spans="1:12" ht="16.2">
      <c r="A237" s="299" t="s">
        <v>289</v>
      </c>
      <c r="B237" s="299"/>
      <c r="C237" s="299"/>
      <c r="D237" s="299"/>
      <c r="E237" s="299"/>
      <c r="F237" s="299"/>
      <c r="G237" s="299"/>
      <c r="H237" s="299"/>
      <c r="I237" s="299"/>
      <c r="J237" s="299"/>
      <c r="K237" s="299"/>
      <c r="L237" s="19"/>
    </row>
    <row r="238" spans="1:12" ht="16.2">
      <c r="A238" s="299" t="s">
        <v>290</v>
      </c>
      <c r="B238" s="299"/>
      <c r="C238" s="299"/>
      <c r="D238" s="299"/>
      <c r="E238" s="299"/>
      <c r="F238" s="299"/>
      <c r="G238" s="299"/>
      <c r="H238" s="299"/>
      <c r="I238" s="299"/>
      <c r="J238" s="299"/>
      <c r="K238" s="299"/>
      <c r="L238" s="19"/>
    </row>
    <row r="239" spans="1:12" ht="16.2">
      <c r="A239" s="299" t="s">
        <v>291</v>
      </c>
      <c r="B239" s="299"/>
      <c r="C239" s="299"/>
      <c r="D239" s="299"/>
      <c r="E239" s="299"/>
      <c r="F239" s="299"/>
      <c r="G239" s="299"/>
      <c r="H239" s="299"/>
      <c r="I239" s="299"/>
      <c r="J239" s="299"/>
      <c r="K239" s="299"/>
      <c r="L239" s="19"/>
    </row>
    <row r="240" spans="1:12" ht="16.2">
      <c r="A240" s="299" t="s">
        <v>292</v>
      </c>
      <c r="B240" s="299"/>
      <c r="C240" s="299"/>
      <c r="D240" s="299"/>
      <c r="E240" s="299"/>
      <c r="F240" s="299"/>
      <c r="G240" s="299"/>
      <c r="H240" s="299"/>
      <c r="I240" s="299"/>
      <c r="J240" s="299"/>
      <c r="K240" s="299"/>
      <c r="L240" s="19"/>
    </row>
    <row r="241" spans="1:12" ht="16.2">
      <c r="A241" s="299" t="s">
        <v>293</v>
      </c>
      <c r="B241" s="299"/>
      <c r="C241" s="299"/>
      <c r="D241" s="299"/>
      <c r="E241" s="299"/>
      <c r="F241" s="299"/>
      <c r="G241" s="299"/>
      <c r="H241" s="299"/>
      <c r="I241" s="299"/>
      <c r="J241" s="299"/>
      <c r="K241" s="299"/>
      <c r="L241" s="19"/>
    </row>
    <row r="242" spans="1:12" ht="16.2">
      <c r="A242" s="299" t="s">
        <v>294</v>
      </c>
      <c r="B242" s="299"/>
      <c r="C242" s="299"/>
      <c r="D242" s="299"/>
      <c r="E242" s="299"/>
      <c r="F242" s="299"/>
      <c r="G242" s="299"/>
      <c r="H242" s="299"/>
      <c r="I242" s="299"/>
      <c r="J242" s="299"/>
      <c r="K242" s="299"/>
      <c r="L242" s="19"/>
    </row>
    <row r="243" spans="1:12" ht="16.2">
      <c r="A243" s="299" t="s">
        <v>295</v>
      </c>
      <c r="B243" s="299"/>
      <c r="C243" s="299"/>
      <c r="D243" s="299"/>
      <c r="E243" s="299"/>
      <c r="F243" s="299"/>
      <c r="G243" s="299"/>
      <c r="H243" s="299"/>
      <c r="I243" s="299"/>
      <c r="J243" s="299"/>
      <c r="K243" s="299"/>
      <c r="L243" s="19"/>
    </row>
    <row r="244" spans="1:12" ht="16.2">
      <c r="A244" s="299" t="s">
        <v>296</v>
      </c>
      <c r="B244" s="299"/>
      <c r="C244" s="299"/>
      <c r="D244" s="299"/>
      <c r="E244" s="299"/>
      <c r="F244" s="299"/>
      <c r="G244" s="299"/>
      <c r="H244" s="299"/>
      <c r="I244" s="299"/>
      <c r="J244" s="299"/>
      <c r="K244" s="299"/>
      <c r="L244" s="19"/>
    </row>
    <row r="245" spans="1:12" ht="16.2">
      <c r="A245" s="109"/>
      <c r="B245" s="109"/>
      <c r="C245" s="109"/>
      <c r="D245" s="109"/>
      <c r="E245" s="109"/>
      <c r="F245" s="109"/>
      <c r="G245" s="109"/>
      <c r="H245" s="109"/>
      <c r="I245" s="109"/>
      <c r="J245" s="109"/>
      <c r="K245" s="109"/>
      <c r="L245" s="19"/>
    </row>
    <row r="246" spans="1:12" ht="16.2">
      <c r="A246" s="299" t="s">
        <v>352</v>
      </c>
      <c r="B246" s="299"/>
      <c r="C246" s="299"/>
      <c r="D246" s="299"/>
      <c r="E246" s="299"/>
      <c r="F246" s="299"/>
      <c r="G246" s="299"/>
      <c r="H246" s="299"/>
      <c r="I246" s="299"/>
      <c r="J246" s="299"/>
      <c r="K246" s="299"/>
      <c r="L246" s="10"/>
    </row>
    <row r="247" spans="1:12" ht="17.25" customHeight="1">
      <c r="A247" s="337" t="s">
        <v>310</v>
      </c>
      <c r="B247" s="337"/>
      <c r="C247" s="337"/>
      <c r="D247" s="337"/>
      <c r="E247" s="337"/>
      <c r="F247" s="337"/>
      <c r="G247" s="337"/>
      <c r="H247" s="337"/>
      <c r="I247" s="337"/>
      <c r="J247" s="337"/>
      <c r="K247" s="337"/>
      <c r="L247" s="12"/>
    </row>
    <row r="248" spans="1:12" ht="7.5" customHeight="1">
      <c r="A248" s="2"/>
      <c r="B248" s="19"/>
      <c r="C248" s="19"/>
      <c r="D248" s="19"/>
      <c r="E248" s="19"/>
      <c r="F248" s="19"/>
      <c r="G248" s="19"/>
      <c r="H248" s="19"/>
      <c r="I248" s="19"/>
      <c r="J248" s="19"/>
      <c r="K248" s="19"/>
      <c r="L248" s="19"/>
    </row>
    <row r="249" spans="1:12" ht="18" customHeight="1">
      <c r="A249" s="2"/>
      <c r="B249" s="474" t="s">
        <v>298</v>
      </c>
      <c r="C249" s="474"/>
      <c r="E249" s="475" t="str">
        <f>入力シート!C143</f>
        <v>○○○○公園</v>
      </c>
      <c r="F249" s="475"/>
      <c r="G249" s="475"/>
      <c r="H249" s="475"/>
      <c r="I249" s="475"/>
    </row>
    <row r="250" spans="1:12" ht="17.25" customHeight="1">
      <c r="A250" s="2"/>
      <c r="B250" s="476" t="s">
        <v>299</v>
      </c>
      <c r="C250" s="476"/>
      <c r="D250" s="476"/>
      <c r="E250" s="475" t="str">
        <f>入力シート!C147&amp;"m"</f>
        <v>0m</v>
      </c>
      <c r="F250" s="475"/>
      <c r="G250" s="475"/>
      <c r="H250" s="138"/>
      <c r="J250" s="138"/>
      <c r="K250" s="19"/>
      <c r="L250" s="19"/>
    </row>
    <row r="251" spans="1:12" ht="18" customHeight="1">
      <c r="A251" s="2"/>
      <c r="B251" s="474" t="s">
        <v>300</v>
      </c>
      <c r="C251" s="474"/>
      <c r="D251" s="474"/>
      <c r="E251" s="138" t="str">
        <f>入力シート!C149&amp;IF(入力シート!C149="車両"," "&amp;入力シート!I149&amp;"台","")</f>
        <v>徒歩</v>
      </c>
      <c r="F251" s="138"/>
      <c r="G251" s="138"/>
      <c r="H251" s="138"/>
      <c r="I251" s="138"/>
      <c r="J251" s="138"/>
      <c r="K251" s="19"/>
      <c r="L251" s="19"/>
    </row>
    <row r="252" spans="1:12" ht="18" customHeight="1">
      <c r="A252" s="2"/>
      <c r="B252" s="474" t="s">
        <v>301</v>
      </c>
      <c r="C252" s="474"/>
      <c r="D252" s="474"/>
      <c r="E252" s="475" t="s">
        <v>302</v>
      </c>
      <c r="F252" s="475"/>
      <c r="G252" s="475"/>
      <c r="H252" s="475"/>
      <c r="I252" s="138"/>
      <c r="J252" s="138"/>
      <c r="K252" s="19"/>
      <c r="L252" s="19"/>
    </row>
    <row r="253" spans="1:12" ht="6" customHeight="1">
      <c r="A253" s="2"/>
      <c r="B253" s="136"/>
      <c r="C253" s="136"/>
      <c r="D253" s="136"/>
      <c r="E253" s="138"/>
      <c r="F253" s="138"/>
      <c r="G253" s="138"/>
      <c r="H253" s="138"/>
      <c r="I253" s="138"/>
      <c r="J253" s="138"/>
      <c r="K253" s="19"/>
      <c r="L253" s="19"/>
    </row>
    <row r="254" spans="1:12" ht="18" customHeight="1">
      <c r="A254" s="299" t="s">
        <v>311</v>
      </c>
      <c r="B254" s="299"/>
      <c r="C254" s="299"/>
      <c r="D254" s="299"/>
      <c r="E254" s="299"/>
      <c r="F254" s="299"/>
      <c r="G254" s="138"/>
      <c r="H254" s="138"/>
      <c r="I254" s="138"/>
      <c r="J254" s="138"/>
      <c r="K254" s="19"/>
      <c r="L254" s="19"/>
    </row>
    <row r="255" spans="1:12" ht="7.5" customHeight="1">
      <c r="A255" s="2"/>
      <c r="B255" s="135"/>
      <c r="C255" s="135"/>
      <c r="F255" s="138"/>
      <c r="G255" s="138"/>
      <c r="H255" s="138"/>
      <c r="I255" s="138"/>
      <c r="J255" s="138"/>
      <c r="K255" s="19"/>
      <c r="L255" s="19"/>
    </row>
    <row r="256" spans="1:12" ht="16.2">
      <c r="A256" s="2"/>
      <c r="B256" s="474" t="s">
        <v>298</v>
      </c>
      <c r="C256" s="474"/>
      <c r="E256" s="475" t="str">
        <f>IF(入力シート!C153="","-",入力シート!C153)</f>
        <v>施設の３階○○室</v>
      </c>
      <c r="F256" s="475"/>
      <c r="G256" s="475"/>
      <c r="H256" s="475"/>
      <c r="I256" s="475"/>
      <c r="J256" s="138"/>
      <c r="K256" s="19"/>
      <c r="L256" s="19"/>
    </row>
    <row r="257" spans="1:12" ht="16.2">
      <c r="A257" s="2"/>
      <c r="B257" s="474" t="s">
        <v>300</v>
      </c>
      <c r="C257" s="474"/>
      <c r="D257" s="474"/>
      <c r="E257" s="475" t="str">
        <f>入力シート!C155</f>
        <v>徒歩(階段)</v>
      </c>
      <c r="F257" s="475"/>
      <c r="G257" s="475"/>
      <c r="H257" s="475"/>
      <c r="I257" s="138"/>
      <c r="J257" s="138"/>
      <c r="K257" s="19"/>
      <c r="L257" s="19"/>
    </row>
    <row r="258" spans="1:12" ht="16.2">
      <c r="A258" s="2"/>
      <c r="B258" s="474" t="s">
        <v>301</v>
      </c>
      <c r="C258" s="474"/>
      <c r="D258" s="474"/>
      <c r="E258" s="475" t="s">
        <v>302</v>
      </c>
      <c r="F258" s="475"/>
      <c r="G258" s="475"/>
      <c r="H258" s="475"/>
      <c r="I258" s="138"/>
      <c r="J258" s="138"/>
      <c r="K258" s="19"/>
      <c r="L258" s="19"/>
    </row>
    <row r="259" spans="1:12" ht="16.2">
      <c r="A259" s="2"/>
      <c r="B259" s="136"/>
      <c r="C259" s="136"/>
      <c r="D259" s="136"/>
      <c r="E259" s="138"/>
      <c r="F259" s="138"/>
      <c r="G259" s="138"/>
      <c r="H259" s="138"/>
      <c r="I259" s="138"/>
      <c r="J259" s="138"/>
      <c r="K259" s="19"/>
      <c r="L259" s="19"/>
    </row>
    <row r="260" spans="1:12" ht="18" customHeight="1">
      <c r="A260" s="109" t="s">
        <v>307</v>
      </c>
      <c r="B260" s="109"/>
      <c r="C260" s="109"/>
      <c r="D260" s="109"/>
      <c r="E260" s="109"/>
      <c r="F260" s="109"/>
      <c r="G260" s="109"/>
      <c r="H260" s="109"/>
      <c r="I260" s="109"/>
      <c r="J260" s="109"/>
      <c r="K260" s="109"/>
      <c r="L260" s="19"/>
    </row>
    <row r="261" spans="1:12" ht="16.2">
      <c r="A261" s="299" t="s">
        <v>308</v>
      </c>
      <c r="B261" s="299"/>
      <c r="C261" s="299"/>
      <c r="D261" s="299"/>
      <c r="E261" s="299"/>
      <c r="F261" s="299"/>
      <c r="G261" s="299"/>
      <c r="H261" s="299"/>
      <c r="I261" s="299"/>
      <c r="J261" s="299"/>
      <c r="K261" s="299"/>
      <c r="L261" s="19"/>
    </row>
    <row r="262" spans="1:12" ht="16.2">
      <c r="A262" s="109" t="s">
        <v>353</v>
      </c>
      <c r="B262" s="109"/>
      <c r="C262" s="109"/>
      <c r="D262" s="109"/>
      <c r="E262" s="109"/>
      <c r="F262" s="109"/>
      <c r="G262" s="109"/>
      <c r="H262" s="109"/>
      <c r="I262" s="109"/>
      <c r="J262" s="109"/>
      <c r="K262" s="109"/>
      <c r="L262" s="19"/>
    </row>
    <row r="263" spans="1:12" ht="16.2">
      <c r="A263" s="109" t="s">
        <v>309</v>
      </c>
      <c r="B263" s="109"/>
      <c r="C263" s="109"/>
      <c r="D263" s="109"/>
      <c r="E263" s="109"/>
      <c r="F263" s="109"/>
      <c r="G263" s="109"/>
      <c r="H263" s="109"/>
      <c r="I263" s="109"/>
      <c r="J263" s="109"/>
      <c r="K263" s="109"/>
      <c r="L263" s="19"/>
    </row>
    <row r="264" spans="1:12" ht="16.2">
      <c r="A264" s="109" t="s">
        <v>312</v>
      </c>
      <c r="B264" s="109"/>
      <c r="C264" s="109"/>
      <c r="D264" s="109"/>
      <c r="E264" s="109"/>
      <c r="F264" s="109"/>
      <c r="G264" s="109"/>
      <c r="H264" s="109"/>
      <c r="I264" s="109"/>
      <c r="J264" s="109"/>
      <c r="K264" s="109"/>
      <c r="L264" s="19"/>
    </row>
    <row r="265" spans="1:12" ht="17.25" customHeight="1">
      <c r="A265" s="298" t="s">
        <v>313</v>
      </c>
      <c r="B265" s="298"/>
      <c r="C265" s="298"/>
      <c r="D265" s="298"/>
      <c r="E265" s="298"/>
      <c r="F265" s="298"/>
      <c r="G265" s="298"/>
      <c r="H265" s="298"/>
      <c r="I265" s="298"/>
      <c r="J265" s="298"/>
      <c r="K265" s="298"/>
      <c r="L265" s="19"/>
    </row>
    <row r="266" spans="1:12" ht="17.25" customHeight="1">
      <c r="A266" s="298" t="s">
        <v>314</v>
      </c>
      <c r="B266" s="298"/>
      <c r="C266" s="298"/>
      <c r="D266" s="298"/>
      <c r="E266" s="298"/>
      <c r="F266" s="298"/>
      <c r="G266" s="298"/>
      <c r="H266" s="298"/>
      <c r="I266" s="298"/>
      <c r="J266" s="298"/>
      <c r="K266" s="298"/>
      <c r="L266" s="19"/>
    </row>
    <row r="267" spans="1:12" ht="17.25" customHeight="1">
      <c r="A267" s="298" t="s">
        <v>315</v>
      </c>
      <c r="B267" s="298"/>
      <c r="C267" s="298"/>
      <c r="D267" s="298"/>
      <c r="E267" s="298"/>
      <c r="F267" s="298"/>
      <c r="G267" s="298"/>
      <c r="H267" s="298"/>
      <c r="I267" s="298"/>
      <c r="J267" s="298"/>
      <c r="K267" s="298"/>
      <c r="L267" s="19"/>
    </row>
    <row r="268" spans="1:12" ht="17.25" customHeight="1">
      <c r="A268" s="109" t="s">
        <v>316</v>
      </c>
      <c r="B268" s="109"/>
      <c r="C268" s="109"/>
      <c r="D268" s="109"/>
      <c r="E268" s="109"/>
      <c r="F268" s="109"/>
      <c r="G268" s="109"/>
      <c r="H268" s="109"/>
      <c r="I268" s="109"/>
      <c r="J268" s="109"/>
      <c r="K268" s="109"/>
      <c r="L268" s="19"/>
    </row>
    <row r="269" spans="1:12" ht="17.25" customHeight="1">
      <c r="A269" s="109" t="s">
        <v>317</v>
      </c>
      <c r="B269" s="109"/>
      <c r="C269" s="109"/>
      <c r="D269" s="109"/>
      <c r="E269" s="109"/>
      <c r="F269" s="109"/>
      <c r="G269" s="109"/>
      <c r="H269" s="109"/>
      <c r="I269" s="109"/>
      <c r="J269" s="109"/>
      <c r="K269" s="109"/>
      <c r="L269" s="19"/>
    </row>
    <row r="270" spans="1:12" ht="17.25" customHeight="1">
      <c r="A270" s="109" t="s">
        <v>318</v>
      </c>
      <c r="B270" s="109"/>
      <c r="C270" s="109"/>
      <c r="D270" s="109"/>
      <c r="E270" s="109"/>
      <c r="F270" s="109"/>
      <c r="G270" s="109"/>
      <c r="H270" s="109"/>
      <c r="I270" s="109"/>
      <c r="J270" s="109"/>
      <c r="K270" s="109"/>
      <c r="L270" s="19"/>
    </row>
    <row r="271" spans="1:12" ht="17.25" customHeight="1">
      <c r="A271" s="109"/>
      <c r="B271" s="109"/>
      <c r="C271" s="109"/>
      <c r="D271" s="109"/>
      <c r="E271" s="109"/>
      <c r="F271" s="109"/>
      <c r="G271" s="109"/>
      <c r="H271" s="109"/>
      <c r="I271" s="109"/>
      <c r="J271" s="109"/>
      <c r="K271" s="109"/>
      <c r="L271" s="19"/>
    </row>
    <row r="272" spans="1:12" ht="17.25" customHeight="1">
      <c r="A272" s="298" t="s">
        <v>354</v>
      </c>
      <c r="B272" s="298"/>
      <c r="C272" s="298"/>
      <c r="D272" s="298"/>
      <c r="E272" s="298"/>
      <c r="F272" s="298"/>
      <c r="G272" s="298"/>
      <c r="H272" s="298"/>
      <c r="I272" s="298"/>
      <c r="J272" s="298"/>
      <c r="K272" s="298"/>
      <c r="L272" s="19"/>
    </row>
    <row r="273" spans="1:13" ht="17.25" customHeight="1">
      <c r="A273" s="298" t="s">
        <v>319</v>
      </c>
      <c r="B273" s="298"/>
      <c r="C273" s="298"/>
      <c r="D273" s="298"/>
      <c r="E273" s="298"/>
      <c r="F273" s="298"/>
      <c r="G273" s="298"/>
      <c r="H273" s="298"/>
      <c r="I273" s="298"/>
      <c r="J273" s="298"/>
      <c r="K273" s="298"/>
      <c r="L273" s="19"/>
    </row>
    <row r="274" spans="1:13" ht="16.2">
      <c r="A274" s="299" t="s">
        <v>366</v>
      </c>
      <c r="B274" s="299"/>
      <c r="C274" s="299"/>
      <c r="D274" s="299"/>
      <c r="E274" s="299"/>
      <c r="F274" s="299"/>
      <c r="G274" s="299"/>
      <c r="H274" s="299"/>
      <c r="I274" s="299"/>
      <c r="J274" s="299"/>
      <c r="K274" s="299"/>
      <c r="L274" s="19"/>
    </row>
    <row r="275" spans="1:13" ht="16.2">
      <c r="A275" s="109"/>
      <c r="B275" s="109"/>
      <c r="C275" s="109"/>
      <c r="D275" s="109"/>
      <c r="E275" s="109"/>
      <c r="F275" s="109"/>
      <c r="G275" s="109"/>
      <c r="H275" s="109"/>
      <c r="I275" s="109"/>
      <c r="J275" s="109"/>
      <c r="K275" s="109"/>
      <c r="L275" s="19"/>
    </row>
    <row r="276" spans="1:13" ht="16.2">
      <c r="A276" s="308" t="s">
        <v>341</v>
      </c>
      <c r="B276" s="308"/>
      <c r="C276" s="308"/>
      <c r="D276" s="308"/>
      <c r="E276" s="308"/>
      <c r="F276" s="308"/>
      <c r="G276" s="308"/>
      <c r="H276" s="308"/>
      <c r="I276" s="308"/>
      <c r="J276" s="308"/>
      <c r="K276" s="308"/>
      <c r="L276" s="10"/>
    </row>
    <row r="277" spans="1:13" ht="17.25" customHeight="1">
      <c r="A277" s="298" t="s">
        <v>367</v>
      </c>
      <c r="B277" s="298"/>
      <c r="C277" s="298"/>
      <c r="D277" s="298"/>
      <c r="E277" s="298"/>
      <c r="F277" s="298"/>
      <c r="G277" s="298"/>
      <c r="H277" s="298"/>
      <c r="I277" s="298"/>
      <c r="J277" s="298"/>
      <c r="K277" s="298"/>
      <c r="L277" s="12"/>
    </row>
    <row r="278" spans="1:13" ht="17.25" customHeight="1">
      <c r="A278" s="298" t="s">
        <v>368</v>
      </c>
      <c r="B278" s="298"/>
      <c r="C278" s="298"/>
      <c r="D278" s="298"/>
      <c r="E278" s="298"/>
      <c r="F278" s="298"/>
      <c r="G278" s="298"/>
      <c r="H278" s="298"/>
      <c r="I278" s="298"/>
      <c r="J278" s="298"/>
      <c r="K278" s="298"/>
      <c r="L278" s="12"/>
    </row>
    <row r="279" spans="1:13" ht="16.2">
      <c r="A279" s="2"/>
      <c r="B279" s="19"/>
      <c r="C279" s="19"/>
      <c r="D279" s="19"/>
      <c r="E279" s="19"/>
      <c r="F279" s="19"/>
      <c r="G279" s="19"/>
      <c r="H279" s="19"/>
      <c r="I279" s="19"/>
      <c r="J279" s="19"/>
      <c r="K279" s="19"/>
      <c r="L279" s="19"/>
    </row>
    <row r="280" spans="1:13" ht="16.8" thickBot="1">
      <c r="A280" s="402" t="s">
        <v>320</v>
      </c>
      <c r="B280" s="402"/>
      <c r="C280" s="402"/>
      <c r="D280" s="402"/>
      <c r="E280" s="402"/>
      <c r="F280" s="402"/>
      <c r="G280" s="402"/>
      <c r="H280" s="402"/>
      <c r="I280" s="402"/>
      <c r="J280" s="402"/>
      <c r="K280" s="402"/>
      <c r="L280" s="10"/>
    </row>
    <row r="281" spans="1:13" ht="17.25" customHeight="1">
      <c r="B281" s="399" t="s">
        <v>33</v>
      </c>
      <c r="C281" s="400"/>
      <c r="D281" s="400"/>
      <c r="E281" s="400"/>
      <c r="F281" s="400"/>
      <c r="G281" s="400"/>
      <c r="H281" s="400"/>
      <c r="I281" s="400"/>
      <c r="J281" s="401"/>
      <c r="K281" s="21"/>
      <c r="L281" s="35"/>
    </row>
    <row r="282" spans="1:13" ht="17.25" customHeight="1">
      <c r="B282" s="416" t="s">
        <v>7</v>
      </c>
      <c r="C282" s="417"/>
      <c r="D282" s="477" t="str">
        <f>IF(M282&lt;&gt;"",RIGHT(M282,LEN(M282)-1),"")</f>
        <v>テレビ2台</v>
      </c>
      <c r="E282" s="478"/>
      <c r="F282" s="478"/>
      <c r="G282" s="478"/>
      <c r="H282" s="478"/>
      <c r="I282" s="478"/>
      <c r="J282" s="479"/>
      <c r="K282" s="67"/>
      <c r="L282" s="16"/>
      <c r="M282" s="84" t="str">
        <f>IF(入力シート!C160="有","、"&amp;入力シート!B160&amp;IF(入力シート!G160&lt;&gt;"",入力シート!G160&amp;入力シート!I160,""),"")&amp;IF(入力シート!C162="有","、"&amp;入力シート!B162&amp;IF(入力シート!G162&lt;&gt;"",入力シート!G162&amp;入力シート!I162,""),"")&amp;IF(入力シート!C164="有","、"&amp;入力シート!B164&amp;IF(入力シート!G164&lt;&gt;"",入力シート!G164&amp;入力シート!I164,""),"")&amp;IF(入力シート!C166="有","、"&amp;入力シート!B166&amp;IF(入力シート!G166&lt;&gt;"",入力シート!G166&amp;入力シート!I166,""),"")&amp;IF(入力シート!C168="有","、"&amp;入力シート!B168&amp;IF(入力シート!G168&lt;&gt;"",入力シート!G168&amp;入力シート!I168,""),"")&amp;IF(入力シート!C170="有","、"&amp;入力シート!B170&amp;IF(入力シート!G170&lt;&gt;"",入力シート!G170&amp;入力シート!I170,""),"")&amp;IF(入力シート!C172="有","、"&amp;入力シート!B172&amp;IF(入力シート!G172&lt;&gt;"",入力シート!G172&amp;入力シート!I172,""),"")&amp;IF(入力シート!C174&lt;&gt;"","、"&amp;入力シート!C174,"")</f>
        <v>、テレビ2台</v>
      </c>
    </row>
    <row r="283" spans="1:13" ht="17.25" customHeight="1">
      <c r="B283" s="418"/>
      <c r="C283" s="419"/>
      <c r="D283" s="480"/>
      <c r="E283" s="481"/>
      <c r="F283" s="481"/>
      <c r="G283" s="481"/>
      <c r="H283" s="481"/>
      <c r="I283" s="481"/>
      <c r="J283" s="482"/>
      <c r="K283" s="67"/>
      <c r="L283" s="56"/>
    </row>
    <row r="284" spans="1:13" ht="17.25" customHeight="1">
      <c r="B284" s="422"/>
      <c r="C284" s="423"/>
      <c r="D284" s="483"/>
      <c r="E284" s="484"/>
      <c r="F284" s="484"/>
      <c r="G284" s="484"/>
      <c r="H284" s="484"/>
      <c r="I284" s="484"/>
      <c r="J284" s="485"/>
      <c r="K284" s="67"/>
      <c r="L284" s="16"/>
    </row>
    <row r="285" spans="1:13" ht="17.25" customHeight="1">
      <c r="B285" s="416" t="s">
        <v>371</v>
      </c>
      <c r="C285" s="417"/>
      <c r="D285" s="391" t="str">
        <f>IF(M285&lt;&gt;"",RIGHT(M285,LEN(M285)-1),"")</f>
        <v>携帯電話5台</v>
      </c>
      <c r="E285" s="392"/>
      <c r="F285" s="392"/>
      <c r="G285" s="392"/>
      <c r="H285" s="392"/>
      <c r="I285" s="392"/>
      <c r="J285" s="393"/>
      <c r="K285" s="67"/>
      <c r="L285" s="16"/>
      <c r="M285" s="84" t="str">
        <f>IF(入力シート!C179="有","、"&amp;入力シート!B179,"")&amp;IF(入力シート!C181="有","、"&amp;入力シート!B181,"")&amp;IF(入力シート!C183="有","、"&amp;入力シート!B183&amp;IF(入力シート!G183&lt;&gt;"",入力シート!G183&amp;入力シート!I183,""),"")&amp;IF(入力シート!C185="有","、"&amp;入力シート!B185&amp;IF(入力シート!G185&lt;&gt;"",入力シート!G185&amp;入力シート!I185,""),"")&amp;IF(入力シート!C187="有","、"&amp;入力シート!B187&amp;IF(入力シート!G187&lt;&gt;"",入力シート!G187&amp;入力シート!I187,""),"")&amp;IF(入力シート!C189="有","、"&amp;入力シート!B189&amp;IF(入力シート!G189&lt;&gt;"",入力シート!G189&amp;入力シート!I189,""),"")&amp;IF(入力シート!C191="有","、"&amp;入力シート!B191&amp;IF(入力シート!G191&lt;&gt;"",入力シート!G191&amp;入力シート!I191,""),"")&amp;IF(入力シート!C193="有","、"&amp;入力シート!B193&amp;IF(入力シート!G193&lt;&gt;"",入力シート!G193&amp;入力シート!I193,""),"")&amp;IF(入力シート!C195="有","、"&amp;入力シート!B195&amp;IF(入力シート!G195&lt;&gt;"",入力シート!G195&amp;入力シート!I195,""),"")&amp;IF(入力シート!C197="有","、"&amp;入力シート!B197&amp;IF(入力シート!G197&lt;&gt;"",入力シート!G197&amp;入力シート!I197,""),"")&amp;IF(入力シート!C199&lt;&gt;"","、"&amp;入力シート!C199,"")</f>
        <v>、携帯電話5台</v>
      </c>
    </row>
    <row r="286" spans="1:13" ht="17.25" customHeight="1">
      <c r="B286" s="418"/>
      <c r="C286" s="419"/>
      <c r="D286" s="394"/>
      <c r="E286" s="339"/>
      <c r="F286" s="339"/>
      <c r="G286" s="339"/>
      <c r="H286" s="339"/>
      <c r="I286" s="339"/>
      <c r="J286" s="395"/>
      <c r="K286" s="67"/>
      <c r="L286" s="53"/>
    </row>
    <row r="287" spans="1:13" ht="17.25" customHeight="1">
      <c r="B287" s="418"/>
      <c r="C287" s="419"/>
      <c r="D287" s="394"/>
      <c r="E287" s="339"/>
      <c r="F287" s="339"/>
      <c r="G287" s="339"/>
      <c r="H287" s="339"/>
      <c r="I287" s="339"/>
      <c r="J287" s="395"/>
      <c r="K287" s="67"/>
      <c r="L287" s="16"/>
    </row>
    <row r="288" spans="1:13" ht="17.25" customHeight="1">
      <c r="B288" s="422"/>
      <c r="C288" s="423"/>
      <c r="D288" s="394"/>
      <c r="E288" s="339"/>
      <c r="F288" s="339"/>
      <c r="G288" s="339"/>
      <c r="H288" s="339"/>
      <c r="I288" s="339"/>
      <c r="J288" s="395"/>
      <c r="K288" s="67"/>
      <c r="L288" s="16"/>
    </row>
    <row r="289" spans="1:13" ht="17.25" customHeight="1">
      <c r="B289" s="416" t="s">
        <v>370</v>
      </c>
      <c r="C289" s="417"/>
      <c r="D289" s="391" t="str">
        <f>IF(M289&lt;&gt;"",RIGHT(M289,LEN(M289)-1),"")</f>
        <v/>
      </c>
      <c r="E289" s="392"/>
      <c r="F289" s="392"/>
      <c r="G289" s="392"/>
      <c r="H289" s="392"/>
      <c r="I289" s="392"/>
      <c r="J289" s="393"/>
      <c r="K289" s="68"/>
      <c r="L289" s="56"/>
      <c r="M289" s="84" t="str">
        <f>IF(入力シート!C204="有","、"&amp;入力シート!B204&amp;IF(入力シート!G204&lt;&gt;"",入力シート!G204&amp;入力シート!I204,""),"")&amp;IF(入力シート!C206="有","、"&amp;入力シート!B206&amp;IF(入力シート!G206&lt;&gt;"",入力シート!G206&amp;入力シート!I206,""),"")&amp;IF(入力シート!C208="有","、"&amp;入力シート!B208&amp;IF(入力シート!G208&lt;&gt;"",入力シート!G208&amp;入力シート!I208,""),"")&amp;IF(入力シート!C210="有","、"&amp;入力シート!B210&amp;IF(入力シート!G210&lt;&gt;"",入力シート!G210&amp;入力シート!I210,""),"")&amp;IF(入力シート!C212&lt;&gt;"","、"&amp;入力シート!C212,"")</f>
        <v/>
      </c>
    </row>
    <row r="290" spans="1:13" ht="17.25" customHeight="1">
      <c r="B290" s="418"/>
      <c r="C290" s="419"/>
      <c r="D290" s="394"/>
      <c r="E290" s="339"/>
      <c r="F290" s="339"/>
      <c r="G290" s="339"/>
      <c r="H290" s="339"/>
      <c r="I290" s="339"/>
      <c r="J290" s="395"/>
      <c r="K290" s="68"/>
      <c r="L290" s="102"/>
      <c r="M290" s="84"/>
    </row>
    <row r="291" spans="1:13" ht="17.25" customHeight="1">
      <c r="B291" s="422"/>
      <c r="C291" s="423"/>
      <c r="D291" s="403"/>
      <c r="E291" s="404"/>
      <c r="F291" s="404"/>
      <c r="G291" s="404"/>
      <c r="H291" s="404"/>
      <c r="I291" s="404"/>
      <c r="J291" s="405"/>
      <c r="K291" s="68"/>
      <c r="L291" s="56"/>
    </row>
    <row r="292" spans="1:13" ht="17.25" customHeight="1">
      <c r="B292" s="416" t="s">
        <v>369</v>
      </c>
      <c r="C292" s="417"/>
      <c r="D292" s="391" t="str">
        <f>IF(M292&lt;&gt;"",RIGHT(M292,LEN(M292)-1),"")</f>
        <v/>
      </c>
      <c r="E292" s="392"/>
      <c r="F292" s="392"/>
      <c r="G292" s="392"/>
      <c r="H292" s="392"/>
      <c r="I292" s="392"/>
      <c r="J292" s="393"/>
      <c r="K292" s="68"/>
      <c r="L292" s="56"/>
      <c r="M292" s="84" t="str">
        <f>IF(入力シート!C217="有","、"&amp;入力シート!B217&amp;IF(入力シート!G217&lt;&gt;"",入力シート!G217&amp;入力シート!I217,""),"")&amp;IF(入力シート!C219="有","、"&amp;入力シート!B219&amp;IF(入力シート!G219&lt;&gt;"",入力シート!G219&amp;入力シート!I219,""),"")&amp;IF(入力シート!C221="有","、"&amp;入力シート!B221&amp;IF(入力シート!G221&lt;&gt;"",入力シート!G221&amp;入力シート!I221,""),"")&amp;IF(入力シート!C223="有","、"&amp;入力シート!B223&amp;IF(入力シート!G223&lt;&gt;"",入力シート!G223&amp;入力シート!I223,""),"")&amp;IF(入力シート!C225&lt;&gt;"","、"&amp;入力シート!C225,"")</f>
        <v/>
      </c>
    </row>
    <row r="293" spans="1:13" ht="17.25" customHeight="1">
      <c r="B293" s="418"/>
      <c r="C293" s="419"/>
      <c r="D293" s="394"/>
      <c r="E293" s="339"/>
      <c r="F293" s="339"/>
      <c r="G293" s="339"/>
      <c r="H293" s="339"/>
      <c r="I293" s="339"/>
      <c r="J293" s="395"/>
      <c r="K293" s="68"/>
      <c r="L293" s="102"/>
      <c r="M293" s="84"/>
    </row>
    <row r="294" spans="1:13" ht="17.25" customHeight="1">
      <c r="B294" s="422"/>
      <c r="C294" s="423"/>
      <c r="D294" s="403"/>
      <c r="E294" s="404"/>
      <c r="F294" s="404"/>
      <c r="G294" s="404"/>
      <c r="H294" s="404"/>
      <c r="I294" s="404"/>
      <c r="J294" s="405"/>
      <c r="K294" s="68"/>
      <c r="L294" s="56"/>
    </row>
    <row r="295" spans="1:13" ht="17.25" customHeight="1">
      <c r="B295" s="416" t="s">
        <v>32</v>
      </c>
      <c r="C295" s="417"/>
      <c r="D295" s="391" t="str">
        <f>IF(M295&lt;&gt;"",RIGHT(M295,LEN(M295)-1),"")</f>
        <v/>
      </c>
      <c r="E295" s="392"/>
      <c r="F295" s="392"/>
      <c r="G295" s="392"/>
      <c r="H295" s="392"/>
      <c r="I295" s="392"/>
      <c r="J295" s="393"/>
      <c r="K295" s="68"/>
      <c r="L295" s="56"/>
      <c r="M295" s="84" t="str">
        <f>IF(入力シート!C229="有","、"&amp;入力シート!B229&amp;IF(入力シート!G229&lt;&gt;"",入力シート!G229&amp;入力シート!I229,""),"")&amp;IF(入力シート!C231="有","、"&amp;入力シート!B231&amp;IF(入力シート!G231&lt;&gt;"",入力シート!G231&amp;入力シート!I231,""),"")&amp;IF(入力シート!C233="有","、"&amp;入力シート!B233&amp;IF(入力シート!G233&lt;&gt;"",入力シート!G233&amp;入力シート!I233,""),"")&amp;IF(入力シート!C235&lt;&gt;"","、"&amp;入力シート!C235,"")</f>
        <v/>
      </c>
    </row>
    <row r="296" spans="1:13" ht="17.25" customHeight="1">
      <c r="B296" s="418"/>
      <c r="C296" s="419"/>
      <c r="D296" s="394"/>
      <c r="E296" s="339"/>
      <c r="F296" s="339"/>
      <c r="G296" s="339"/>
      <c r="H296" s="339"/>
      <c r="I296" s="339"/>
      <c r="J296" s="395"/>
      <c r="K296" s="68"/>
      <c r="L296" s="102"/>
      <c r="M296" s="84"/>
    </row>
    <row r="297" spans="1:13" ht="17.25" customHeight="1" thickBot="1">
      <c r="B297" s="420"/>
      <c r="C297" s="421"/>
      <c r="D297" s="396"/>
      <c r="E297" s="397"/>
      <c r="F297" s="397"/>
      <c r="G297" s="397"/>
      <c r="H297" s="397"/>
      <c r="I297" s="397"/>
      <c r="J297" s="398"/>
      <c r="K297" s="68"/>
      <c r="L297" s="56"/>
    </row>
    <row r="298" spans="1:13" ht="17.25" customHeight="1" thickBot="1">
      <c r="A298" s="24"/>
      <c r="B298" s="18"/>
      <c r="C298" s="18"/>
      <c r="D298" s="14"/>
      <c r="E298" s="14"/>
      <c r="F298" s="14"/>
      <c r="G298" s="104"/>
      <c r="H298" s="14"/>
      <c r="I298" s="14"/>
      <c r="J298" s="14"/>
      <c r="K298" s="14"/>
      <c r="L298" s="14"/>
    </row>
    <row r="299" spans="1:13" ht="17.25" customHeight="1">
      <c r="B299" s="399" t="s">
        <v>34</v>
      </c>
      <c r="C299" s="400"/>
      <c r="D299" s="400"/>
      <c r="E299" s="400"/>
      <c r="F299" s="400"/>
      <c r="G299" s="400"/>
      <c r="H299" s="400"/>
      <c r="I299" s="400"/>
      <c r="J299" s="401"/>
      <c r="K299" s="21"/>
      <c r="L299" s="35"/>
    </row>
    <row r="300" spans="1:13" ht="17.25" customHeight="1">
      <c r="B300" s="407" t="str">
        <f>IF(M300&lt;&gt;"",RIGHT(M300,LEN(M300)-1),"")</f>
        <v/>
      </c>
      <c r="C300" s="408"/>
      <c r="D300" s="408"/>
      <c r="E300" s="408"/>
      <c r="F300" s="408"/>
      <c r="G300" s="408"/>
      <c r="H300" s="408"/>
      <c r="I300" s="408"/>
      <c r="J300" s="409"/>
      <c r="K300" s="68"/>
      <c r="L300" s="56"/>
      <c r="M300" s="84" t="str">
        <f>IF(入力シート!C240="有","、"&amp;入力シート!B240&amp;IF(入力シート!G240&lt;&gt;"",入力シート!G240&amp;入力シート!I240,""),"")&amp;IF(入力シート!C242="有","、"&amp;入力シート!B242&amp;IF(入力シート!G242&lt;&gt;"",入力シート!G242&amp;入力シート!I242,""),"")&amp;IF(入力シート!C244&lt;&gt;"","、"&amp;入力シート!C244,"")</f>
        <v/>
      </c>
    </row>
    <row r="301" spans="1:13" ht="17.25" customHeight="1">
      <c r="B301" s="410"/>
      <c r="C301" s="411"/>
      <c r="D301" s="411"/>
      <c r="E301" s="411"/>
      <c r="F301" s="411"/>
      <c r="G301" s="411"/>
      <c r="H301" s="411"/>
      <c r="I301" s="411"/>
      <c r="J301" s="412"/>
      <c r="K301" s="68"/>
      <c r="L301" s="102"/>
      <c r="M301" s="84"/>
    </row>
    <row r="302" spans="1:13" ht="17.25" customHeight="1" thickBot="1">
      <c r="B302" s="413"/>
      <c r="C302" s="414"/>
      <c r="D302" s="414"/>
      <c r="E302" s="414"/>
      <c r="F302" s="414"/>
      <c r="G302" s="414"/>
      <c r="H302" s="414"/>
      <c r="I302" s="414"/>
      <c r="J302" s="415"/>
      <c r="K302" s="68"/>
      <c r="L302" s="56"/>
    </row>
    <row r="303" spans="1:13" ht="18" customHeight="1">
      <c r="A303" s="54"/>
      <c r="B303" s="54"/>
      <c r="C303" s="54"/>
      <c r="D303" s="54"/>
      <c r="E303" s="54"/>
      <c r="F303" s="54"/>
      <c r="G303" s="108"/>
      <c r="H303" s="54"/>
      <c r="I303" s="54"/>
      <c r="J303" s="54"/>
      <c r="K303" s="54"/>
      <c r="L303" s="54"/>
    </row>
    <row r="304" spans="1:13" ht="18" customHeight="1">
      <c r="A304" s="108"/>
      <c r="B304" s="108"/>
      <c r="C304" s="108"/>
      <c r="D304" s="108"/>
      <c r="E304" s="108"/>
      <c r="F304" s="108"/>
      <c r="G304" s="108"/>
      <c r="H304" s="108"/>
      <c r="I304" s="108"/>
      <c r="J304" s="108"/>
      <c r="K304" s="108"/>
      <c r="L304" s="108"/>
    </row>
    <row r="305" spans="1:12" ht="18" customHeight="1">
      <c r="A305" s="308" t="s">
        <v>321</v>
      </c>
      <c r="B305" s="308"/>
      <c r="C305" s="308"/>
      <c r="D305" s="308"/>
      <c r="E305" s="308"/>
      <c r="F305" s="308"/>
      <c r="G305" s="308"/>
      <c r="H305" s="308"/>
      <c r="I305" s="308"/>
      <c r="J305" s="308"/>
      <c r="K305" s="308"/>
      <c r="L305" s="54"/>
    </row>
    <row r="306" spans="1:12" ht="18" customHeight="1">
      <c r="A306" s="298" t="s">
        <v>384</v>
      </c>
      <c r="B306" s="298"/>
      <c r="C306" s="298"/>
      <c r="D306" s="298"/>
      <c r="E306" s="298"/>
      <c r="F306" s="298"/>
      <c r="G306" s="298"/>
      <c r="H306" s="298"/>
      <c r="I306" s="298"/>
      <c r="J306" s="298"/>
      <c r="K306" s="298"/>
      <c r="L306" s="54"/>
    </row>
    <row r="307" spans="1:12" ht="18" customHeight="1">
      <c r="A307" s="108"/>
      <c r="B307" s="108"/>
      <c r="C307" s="108"/>
      <c r="D307" s="108"/>
      <c r="E307" s="108"/>
      <c r="F307" s="108"/>
      <c r="G307" s="108"/>
      <c r="H307" s="108"/>
      <c r="I307" s="108"/>
      <c r="J307" s="108"/>
      <c r="K307" s="108"/>
      <c r="L307" s="108"/>
    </row>
    <row r="308" spans="1:12" ht="18" customHeight="1">
      <c r="A308" s="298" t="s">
        <v>322</v>
      </c>
      <c r="B308" s="298"/>
      <c r="C308" s="298"/>
      <c r="D308" s="298"/>
      <c r="E308" s="298"/>
      <c r="F308" s="298"/>
      <c r="G308" s="298"/>
      <c r="H308" s="298"/>
      <c r="I308" s="298"/>
      <c r="J308" s="298"/>
      <c r="K308" s="298"/>
      <c r="L308" s="69"/>
    </row>
    <row r="309" spans="1:12" ht="18" customHeight="1">
      <c r="A309" s="406" t="str">
        <f>IF(入力シート!C251&lt;&gt;"","　防災に関する研修は、毎年"&amp;入力シート!C251&amp;"回を基本に実施する。","")</f>
        <v>　防災に関する研修は、毎年2回を基本に実施する。</v>
      </c>
      <c r="B309" s="406"/>
      <c r="C309" s="406"/>
      <c r="D309" s="406"/>
      <c r="E309" s="406"/>
      <c r="F309" s="406"/>
      <c r="G309" s="406"/>
      <c r="H309" s="406"/>
      <c r="I309" s="406"/>
      <c r="J309" s="406"/>
      <c r="K309" s="406"/>
      <c r="L309" s="54"/>
    </row>
    <row r="310" spans="1:12" ht="18" customHeight="1">
      <c r="A310" s="141"/>
      <c r="B310" s="141"/>
      <c r="C310" s="141"/>
      <c r="D310" s="141"/>
      <c r="E310" s="141"/>
      <c r="F310" s="141"/>
      <c r="G310" s="141"/>
      <c r="H310" s="141"/>
      <c r="I310" s="141"/>
      <c r="J310" s="141"/>
      <c r="K310" s="141"/>
      <c r="L310" s="108"/>
    </row>
    <row r="311" spans="1:12" ht="18" customHeight="1">
      <c r="A311" s="142">
        <f>IF(入力シート!C251&gt;0,1,0)</f>
        <v>1</v>
      </c>
      <c r="B311" s="337" t="str">
        <f>IF(入力シート!C253&lt;&gt;"",入力シート!C253&amp;"を対象として"&amp;入力シート!C257&amp;"に関する訓練を実施する。",0)</f>
        <v>新規採用の職員を対象として防災情報及び避難誘導に関する訓練を実施する。</v>
      </c>
      <c r="C311" s="337"/>
      <c r="D311" s="337"/>
      <c r="E311" s="337"/>
      <c r="F311" s="337"/>
      <c r="G311" s="337"/>
      <c r="H311" s="337"/>
      <c r="I311" s="337"/>
      <c r="J311" s="337"/>
      <c r="K311" s="337"/>
      <c r="L311" s="69"/>
    </row>
    <row r="312" spans="1:12" ht="18" customHeight="1">
      <c r="A312" s="107"/>
      <c r="B312" s="337"/>
      <c r="C312" s="337"/>
      <c r="D312" s="337"/>
      <c r="E312" s="337"/>
      <c r="F312" s="337"/>
      <c r="G312" s="337"/>
      <c r="H312" s="337"/>
      <c r="I312" s="337"/>
      <c r="J312" s="337"/>
      <c r="K312" s="337"/>
      <c r="L312" s="108"/>
    </row>
    <row r="313" spans="1:12" ht="18" customHeight="1">
      <c r="A313" s="107"/>
      <c r="C313" s="107"/>
      <c r="D313" s="107"/>
      <c r="E313" s="107"/>
      <c r="F313" s="107"/>
      <c r="G313" s="107"/>
      <c r="H313" s="107"/>
      <c r="I313" s="337" t="str">
        <f>IF(入力シート!C255&lt;&gt;"","　※毎年"&amp;入力シート!C255&amp;"月目途。","")</f>
        <v>　※毎年4月目途。</v>
      </c>
      <c r="J313" s="337"/>
      <c r="K313" s="337"/>
      <c r="L313" s="69"/>
    </row>
    <row r="314" spans="1:12" ht="18" customHeight="1">
      <c r="A314" s="107"/>
      <c r="C314" s="107"/>
      <c r="D314" s="107"/>
      <c r="E314" s="107"/>
      <c r="F314" s="107"/>
      <c r="G314" s="107"/>
      <c r="H314" s="107"/>
      <c r="I314" s="107"/>
      <c r="J314" s="107"/>
      <c r="K314" s="107"/>
      <c r="L314" s="108"/>
    </row>
    <row r="315" spans="1:12" ht="18" customHeight="1">
      <c r="A315" s="142">
        <f>IF(入力シート!C251&gt;1,2,0)</f>
        <v>2</v>
      </c>
      <c r="B315" s="337" t="str">
        <f>IF(入力シート!C259&lt;&gt;"",入力シート!C259&amp;"を対象として"&amp;入力シート!C263&amp;"に関する訓練を実施する。",0)</f>
        <v>全職員を対象として防災情報に関する訓練を実施する。</v>
      </c>
      <c r="C315" s="337"/>
      <c r="D315" s="337"/>
      <c r="E315" s="337"/>
      <c r="F315" s="337"/>
      <c r="G315" s="337"/>
      <c r="H315" s="337"/>
      <c r="I315" s="337"/>
      <c r="J315" s="337"/>
      <c r="K315" s="337"/>
      <c r="L315" s="108"/>
    </row>
    <row r="316" spans="1:12" ht="18" customHeight="1">
      <c r="A316" s="107"/>
      <c r="B316" s="337"/>
      <c r="C316" s="337"/>
      <c r="D316" s="337"/>
      <c r="E316" s="337"/>
      <c r="F316" s="337"/>
      <c r="G316" s="337"/>
      <c r="H316" s="337"/>
      <c r="I316" s="337"/>
      <c r="J316" s="337"/>
      <c r="K316" s="337"/>
      <c r="L316" s="108"/>
    </row>
    <row r="317" spans="1:12" ht="18" customHeight="1">
      <c r="A317" s="107"/>
      <c r="C317" s="107"/>
      <c r="D317" s="107"/>
      <c r="E317" s="107"/>
      <c r="F317" s="107"/>
      <c r="G317" s="107"/>
      <c r="H317" s="107"/>
      <c r="I317" s="337" t="str">
        <f>IF(入力シート!C261&lt;&gt;"","　※毎年"&amp;入力シート!C261&amp;"月目途。","")</f>
        <v>　※毎年8月目途。</v>
      </c>
      <c r="J317" s="337"/>
      <c r="K317" s="337"/>
      <c r="L317" s="108"/>
    </row>
    <row r="318" spans="1:12" ht="18" customHeight="1">
      <c r="A318" s="107"/>
      <c r="C318" s="107"/>
      <c r="D318" s="107"/>
      <c r="E318" s="107"/>
      <c r="F318" s="107"/>
      <c r="G318" s="107"/>
      <c r="H318" s="107"/>
      <c r="I318" s="107"/>
      <c r="J318" s="107"/>
      <c r="K318" s="107"/>
      <c r="L318" s="108"/>
    </row>
    <row r="319" spans="1:12" ht="18" customHeight="1">
      <c r="A319" s="337" t="s">
        <v>323</v>
      </c>
      <c r="B319" s="337"/>
      <c r="C319" s="337"/>
      <c r="D319" s="337"/>
      <c r="E319" s="337"/>
      <c r="F319" s="337"/>
      <c r="G319" s="337"/>
      <c r="H319" s="337"/>
      <c r="I319" s="337"/>
      <c r="J319" s="337"/>
      <c r="K319" s="337"/>
      <c r="L319" s="69"/>
    </row>
    <row r="320" spans="1:12" ht="18" customHeight="1">
      <c r="A320" s="107"/>
      <c r="B320" s="107"/>
      <c r="C320" s="107"/>
      <c r="D320" s="107"/>
      <c r="E320" s="107"/>
      <c r="F320" s="107"/>
      <c r="G320" s="107"/>
      <c r="H320" s="107"/>
      <c r="I320" s="107"/>
      <c r="J320" s="107"/>
      <c r="K320" s="107"/>
      <c r="L320" s="54"/>
    </row>
    <row r="321" spans="1:12" ht="18" customHeight="1">
      <c r="A321" s="142">
        <f>IF(入力シート!C261&gt;0,1,0)</f>
        <v>1</v>
      </c>
      <c r="B321" s="337" t="str">
        <f>IF(入力シート!C269&lt;&gt;"",入力シート!C269&amp;"を対象として"&amp;入力シート!C273&amp;"に関する訓練を実施する。",0)</f>
        <v>新規採用の職員を対象として避難誘導に関する訓練を実施する。</v>
      </c>
      <c r="C321" s="337"/>
      <c r="D321" s="337"/>
      <c r="E321" s="337"/>
      <c r="F321" s="337"/>
      <c r="G321" s="337"/>
      <c r="H321" s="337"/>
      <c r="I321" s="337"/>
      <c r="J321" s="337"/>
      <c r="K321" s="337"/>
      <c r="L321" s="54"/>
    </row>
    <row r="322" spans="1:12" ht="18" customHeight="1">
      <c r="A322" s="107"/>
      <c r="B322" s="337"/>
      <c r="C322" s="337"/>
      <c r="D322" s="337"/>
      <c r="E322" s="337"/>
      <c r="F322" s="337"/>
      <c r="G322" s="337"/>
      <c r="H322" s="337"/>
      <c r="I322" s="337"/>
      <c r="J322" s="337"/>
      <c r="K322" s="337"/>
      <c r="L322" s="54"/>
    </row>
    <row r="323" spans="1:12" ht="18" customHeight="1">
      <c r="A323" s="107"/>
      <c r="C323" s="107"/>
      <c r="D323" s="107"/>
      <c r="E323" s="107"/>
      <c r="F323" s="107"/>
      <c r="G323" s="107"/>
      <c r="H323" s="107"/>
      <c r="I323" s="337" t="str">
        <f>IF(入力シート!C271&lt;&gt;"","　※毎年"&amp;入力シート!C271&amp;"月目途。","")</f>
        <v>　※毎年4月目途。</v>
      </c>
      <c r="J323" s="337"/>
      <c r="K323" s="337"/>
      <c r="L323" s="79"/>
    </row>
    <row r="324" spans="1:12" ht="18" customHeight="1">
      <c r="A324" s="107"/>
      <c r="C324" s="107"/>
      <c r="D324" s="107"/>
      <c r="E324" s="107"/>
      <c r="F324" s="107"/>
      <c r="G324" s="107"/>
      <c r="H324" s="107"/>
      <c r="I324" s="107"/>
      <c r="J324" s="107"/>
      <c r="K324" s="107"/>
      <c r="L324" s="108"/>
    </row>
    <row r="325" spans="1:12" ht="18" customHeight="1">
      <c r="A325" s="142">
        <f>IF(入力シート!C267&gt;1,2,0)</f>
        <v>0</v>
      </c>
      <c r="B325" s="337" t="str">
        <f>IF(入力シート!C276&lt;&gt;"",入力シート!C276&amp;"を対象として"&amp;入力シート!C280&amp;"に関する訓練を実施する。",0)</f>
        <v>児童（職員含む）を対象として情報収集・伝達に関する訓練を実施する。</v>
      </c>
      <c r="C325" s="337"/>
      <c r="D325" s="337"/>
      <c r="E325" s="337"/>
      <c r="F325" s="337"/>
      <c r="G325" s="337"/>
      <c r="H325" s="337"/>
      <c r="I325" s="337"/>
      <c r="J325" s="337"/>
      <c r="K325" s="337"/>
      <c r="L325" s="79"/>
    </row>
    <row r="326" spans="1:12" ht="18" customHeight="1">
      <c r="A326" s="107"/>
      <c r="B326" s="337"/>
      <c r="C326" s="337"/>
      <c r="D326" s="337"/>
      <c r="E326" s="337"/>
      <c r="F326" s="337"/>
      <c r="G326" s="337"/>
      <c r="H326" s="337"/>
      <c r="I326" s="337"/>
      <c r="J326" s="337"/>
      <c r="K326" s="337"/>
      <c r="L326" s="79"/>
    </row>
    <row r="327" spans="1:12" ht="18" customHeight="1">
      <c r="A327" s="107"/>
      <c r="C327" s="107"/>
      <c r="D327" s="107"/>
      <c r="E327" s="107"/>
      <c r="F327" s="107"/>
      <c r="G327" s="107"/>
      <c r="H327" s="107"/>
      <c r="I327" s="337" t="str">
        <f>IF(入力シート!C278&lt;&gt;"","　※毎年"&amp;入力シート!C278&amp;"月目途。","")</f>
        <v>　※毎年8月目途。</v>
      </c>
      <c r="J327" s="337"/>
      <c r="K327" s="337"/>
      <c r="L327" s="79"/>
    </row>
    <row r="328" spans="1:12" ht="18" customHeight="1">
      <c r="A328" s="78"/>
      <c r="B328" s="78"/>
      <c r="C328" s="78"/>
      <c r="D328" s="78"/>
      <c r="E328" s="78"/>
      <c r="F328" s="78"/>
      <c r="G328" s="107"/>
      <c r="H328" s="78"/>
      <c r="I328" s="78"/>
      <c r="J328" s="78"/>
      <c r="K328" s="78"/>
      <c r="L328" s="79"/>
    </row>
    <row r="329" spans="1:12" ht="18" customHeight="1">
      <c r="A329" s="78"/>
      <c r="B329" s="78"/>
      <c r="C329" s="78"/>
      <c r="D329" s="78"/>
      <c r="E329" s="78"/>
      <c r="F329" s="78"/>
      <c r="G329" s="107"/>
      <c r="H329" s="78"/>
      <c r="I329" s="78"/>
      <c r="J329" s="78"/>
      <c r="K329" s="78"/>
      <c r="L329" s="79"/>
    </row>
    <row r="330" spans="1:12" ht="18" customHeight="1">
      <c r="A330" s="54"/>
      <c r="B330" s="54"/>
      <c r="C330" s="54"/>
      <c r="D330" s="54"/>
      <c r="E330" s="54"/>
      <c r="F330" s="54"/>
      <c r="G330" s="108"/>
      <c r="H330" s="54"/>
      <c r="I330" s="54"/>
      <c r="J330" s="54"/>
      <c r="K330" s="54"/>
      <c r="L330" s="54"/>
    </row>
    <row r="331" spans="1:12" ht="18" customHeight="1">
      <c r="A331" s="3"/>
      <c r="B331" s="19"/>
      <c r="C331" s="19"/>
      <c r="D331" s="19"/>
      <c r="E331" s="19"/>
      <c r="F331" s="19"/>
      <c r="G331" s="19"/>
      <c r="H331" s="19"/>
      <c r="I331" s="19"/>
      <c r="J331" s="19"/>
      <c r="K331" s="66" t="s">
        <v>29</v>
      </c>
      <c r="L331" s="19"/>
    </row>
    <row r="332" spans="1:12" ht="18" customHeight="1">
      <c r="A332" s="338" t="s">
        <v>333</v>
      </c>
      <c r="B332" s="338"/>
      <c r="C332" s="338"/>
      <c r="D332" s="338"/>
      <c r="E332" s="338"/>
      <c r="F332" s="338"/>
      <c r="G332" s="338"/>
      <c r="H332" s="338"/>
      <c r="I332" s="338"/>
      <c r="J332" s="338"/>
      <c r="K332" s="338"/>
      <c r="L332" s="19"/>
    </row>
    <row r="333" spans="1:12" ht="18" customHeight="1">
      <c r="A333" s="298" t="s">
        <v>334</v>
      </c>
      <c r="B333" s="298"/>
      <c r="C333" s="298"/>
      <c r="D333" s="298"/>
      <c r="E333" s="298"/>
      <c r="F333" s="298"/>
      <c r="G333" s="298"/>
      <c r="H333" s="298"/>
      <c r="I333" s="298"/>
      <c r="J333" s="298"/>
      <c r="K333" s="298"/>
      <c r="L333" s="19"/>
    </row>
    <row r="334" spans="1:12" ht="18" customHeight="1" thickBot="1">
      <c r="A334" s="489"/>
      <c r="B334" s="489"/>
      <c r="C334" s="489"/>
      <c r="D334" s="489"/>
      <c r="E334" s="489"/>
      <c r="F334" s="489"/>
      <c r="G334" s="489"/>
      <c r="H334" s="489"/>
      <c r="I334" s="489"/>
      <c r="J334" s="489"/>
      <c r="K334" s="489"/>
      <c r="L334" s="19"/>
    </row>
    <row r="335" spans="1:12" ht="18" customHeight="1">
      <c r="A335" s="486" t="s">
        <v>30</v>
      </c>
      <c r="B335" s="487"/>
      <c r="C335" s="48"/>
      <c r="D335" s="48"/>
      <c r="E335" s="48"/>
      <c r="F335" s="48"/>
      <c r="G335" s="48"/>
      <c r="H335" s="48"/>
      <c r="I335" s="48"/>
      <c r="J335" s="48"/>
      <c r="K335" s="49"/>
      <c r="L335" s="19"/>
    </row>
    <row r="336" spans="1:12" ht="18" customHeight="1">
      <c r="A336" s="50"/>
      <c r="B336" s="18"/>
      <c r="C336" s="18"/>
      <c r="D336" s="18"/>
      <c r="E336" s="18"/>
      <c r="F336" s="18"/>
      <c r="G336" s="18"/>
      <c r="H336" s="18"/>
      <c r="I336" s="18"/>
      <c r="J336" s="18"/>
      <c r="K336" s="51"/>
      <c r="L336" s="19"/>
    </row>
    <row r="337" spans="1:12" ht="18" customHeight="1">
      <c r="A337" s="50"/>
      <c r="B337" s="18"/>
      <c r="C337" s="18"/>
      <c r="D337" s="18"/>
      <c r="E337" s="18"/>
      <c r="F337" s="18"/>
      <c r="G337" s="18"/>
      <c r="H337" s="18"/>
      <c r="I337" s="18"/>
      <c r="J337" s="18"/>
      <c r="K337" s="51"/>
      <c r="L337" s="19"/>
    </row>
    <row r="338" spans="1:12" ht="18" customHeight="1">
      <c r="A338" s="50"/>
      <c r="B338" s="18"/>
      <c r="C338" s="18"/>
      <c r="D338" s="18"/>
      <c r="E338" s="18"/>
      <c r="F338" s="18"/>
      <c r="G338" s="18"/>
      <c r="H338" s="18"/>
      <c r="I338" s="18"/>
      <c r="J338" s="18"/>
      <c r="K338" s="51"/>
      <c r="L338" s="19"/>
    </row>
    <row r="339" spans="1:12" ht="18" customHeight="1">
      <c r="A339" s="50"/>
      <c r="B339" s="18"/>
      <c r="C339" s="18"/>
      <c r="D339" s="18"/>
      <c r="E339" s="18"/>
      <c r="F339" s="18"/>
      <c r="G339" s="18"/>
      <c r="H339" s="18"/>
      <c r="I339" s="18"/>
      <c r="J339" s="18"/>
      <c r="K339" s="51"/>
      <c r="L339" s="19"/>
    </row>
    <row r="340" spans="1:12" ht="18" customHeight="1">
      <c r="A340" s="50"/>
      <c r="B340" s="18"/>
      <c r="C340" s="18"/>
      <c r="D340" s="18"/>
      <c r="E340" s="18"/>
      <c r="F340" s="18"/>
      <c r="G340" s="18"/>
      <c r="H340" s="18"/>
      <c r="I340" s="18"/>
      <c r="J340" s="18"/>
      <c r="K340" s="51"/>
      <c r="L340" s="19"/>
    </row>
    <row r="341" spans="1:12" ht="18" customHeight="1">
      <c r="A341" s="50"/>
      <c r="B341" s="18"/>
      <c r="C341" s="18"/>
      <c r="D341" s="18"/>
      <c r="E341" s="18"/>
      <c r="F341" s="18"/>
      <c r="G341" s="18"/>
      <c r="H341" s="18"/>
      <c r="I341" s="18"/>
      <c r="J341" s="18"/>
      <c r="K341" s="51"/>
      <c r="L341" s="19"/>
    </row>
    <row r="342" spans="1:12" ht="18" customHeight="1">
      <c r="A342" s="50"/>
      <c r="B342" s="18"/>
      <c r="C342" s="18"/>
      <c r="D342" s="18"/>
      <c r="E342" s="18"/>
      <c r="F342" s="18"/>
      <c r="G342" s="18"/>
      <c r="H342" s="18"/>
      <c r="I342" s="18"/>
      <c r="J342" s="18"/>
      <c r="K342" s="51"/>
      <c r="L342" s="19"/>
    </row>
    <row r="343" spans="1:12" ht="18" customHeight="1">
      <c r="A343" s="50"/>
      <c r="B343" s="18"/>
      <c r="C343" s="18"/>
      <c r="D343" s="18"/>
      <c r="E343" s="18"/>
      <c r="F343" s="18"/>
      <c r="G343" s="18"/>
      <c r="H343" s="18"/>
      <c r="I343" s="18"/>
      <c r="J343" s="18"/>
      <c r="K343" s="51"/>
      <c r="L343" s="19"/>
    </row>
    <row r="344" spans="1:12" ht="18" customHeight="1">
      <c r="A344" s="50"/>
      <c r="B344" s="18"/>
      <c r="C344" s="18"/>
      <c r="D344" s="18"/>
      <c r="E344" s="18"/>
      <c r="F344" s="18"/>
      <c r="G344" s="18"/>
      <c r="H344" s="18"/>
      <c r="I344" s="18"/>
      <c r="J344" s="18"/>
      <c r="K344" s="51"/>
      <c r="L344" s="19"/>
    </row>
    <row r="345" spans="1:12" ht="18" customHeight="1">
      <c r="A345" s="61"/>
      <c r="B345" s="18"/>
      <c r="C345" s="18"/>
      <c r="D345" s="18"/>
      <c r="E345" s="18"/>
      <c r="F345" s="18"/>
      <c r="G345" s="18"/>
      <c r="H345" s="18"/>
      <c r="I345" s="18"/>
      <c r="J345" s="18"/>
      <c r="K345" s="51"/>
      <c r="L345" s="19"/>
    </row>
    <row r="346" spans="1:12" ht="18" customHeight="1">
      <c r="A346" s="50"/>
      <c r="B346" s="18"/>
      <c r="C346" s="18"/>
      <c r="D346" s="18"/>
      <c r="E346" s="18"/>
      <c r="F346" s="18"/>
      <c r="G346" s="18"/>
      <c r="H346" s="18"/>
      <c r="I346" s="18"/>
      <c r="J346" s="18"/>
      <c r="K346" s="51"/>
      <c r="L346" s="19"/>
    </row>
    <row r="347" spans="1:12" ht="18" customHeight="1">
      <c r="A347" s="50"/>
      <c r="B347" s="488" t="s">
        <v>120</v>
      </c>
      <c r="C347" s="488"/>
      <c r="D347" s="488"/>
      <c r="E347" s="488"/>
      <c r="F347" s="488"/>
      <c r="G347" s="488"/>
      <c r="H347" s="488"/>
      <c r="I347" s="488"/>
      <c r="J347" s="488"/>
      <c r="K347" s="51"/>
      <c r="L347" s="19"/>
    </row>
    <row r="348" spans="1:12" ht="18" customHeight="1">
      <c r="A348" s="50"/>
      <c r="B348" s="488"/>
      <c r="C348" s="488"/>
      <c r="D348" s="488"/>
      <c r="E348" s="488"/>
      <c r="F348" s="488"/>
      <c r="G348" s="488"/>
      <c r="H348" s="488"/>
      <c r="I348" s="488"/>
      <c r="J348" s="488"/>
      <c r="K348" s="51"/>
      <c r="L348" s="19"/>
    </row>
    <row r="349" spans="1:12" ht="18" customHeight="1">
      <c r="A349" s="50"/>
      <c r="B349" s="488"/>
      <c r="C349" s="488"/>
      <c r="D349" s="488"/>
      <c r="E349" s="488"/>
      <c r="F349" s="488"/>
      <c r="G349" s="488"/>
      <c r="H349" s="488"/>
      <c r="I349" s="488"/>
      <c r="J349" s="488"/>
      <c r="K349" s="51"/>
      <c r="L349" s="19"/>
    </row>
    <row r="350" spans="1:12" ht="18" customHeight="1">
      <c r="A350" s="50"/>
      <c r="B350" s="18"/>
      <c r="C350" s="18"/>
      <c r="D350" s="18"/>
      <c r="E350" s="18"/>
      <c r="F350" s="18"/>
      <c r="G350" s="18"/>
      <c r="H350" s="18"/>
      <c r="I350" s="18"/>
      <c r="J350" s="18"/>
      <c r="K350" s="51"/>
      <c r="L350" s="19"/>
    </row>
    <row r="351" spans="1:12" ht="18" customHeight="1">
      <c r="A351" s="50"/>
      <c r="B351" s="18"/>
      <c r="C351" s="18"/>
      <c r="D351" s="18"/>
      <c r="E351" s="18"/>
      <c r="F351" s="18"/>
      <c r="G351" s="18"/>
      <c r="H351" s="18"/>
      <c r="I351" s="18"/>
      <c r="J351" s="18"/>
      <c r="K351" s="51"/>
      <c r="L351" s="19"/>
    </row>
    <row r="352" spans="1:12" ht="18" customHeight="1">
      <c r="A352" s="50"/>
      <c r="B352" s="18"/>
      <c r="C352" s="18"/>
      <c r="D352" s="18"/>
      <c r="E352" s="18"/>
      <c r="F352" s="18"/>
      <c r="G352" s="18"/>
      <c r="H352" s="18"/>
      <c r="I352" s="18"/>
      <c r="J352" s="18"/>
      <c r="K352" s="51"/>
      <c r="L352" s="19"/>
    </row>
    <row r="353" spans="1:12" ht="18" customHeight="1">
      <c r="A353" s="50"/>
      <c r="B353" s="18"/>
      <c r="C353" s="18"/>
      <c r="D353" s="18"/>
      <c r="E353" s="18"/>
      <c r="F353" s="18"/>
      <c r="G353" s="18"/>
      <c r="H353" s="18"/>
      <c r="I353" s="18"/>
      <c r="J353" s="18"/>
      <c r="K353" s="51"/>
      <c r="L353" s="19"/>
    </row>
    <row r="354" spans="1:12" ht="18" customHeight="1">
      <c r="A354" s="50"/>
      <c r="B354" s="18"/>
      <c r="C354" s="18"/>
      <c r="D354" s="18"/>
      <c r="E354" s="18"/>
      <c r="F354" s="18"/>
      <c r="G354" s="18"/>
      <c r="H354" s="18"/>
      <c r="I354" s="18"/>
      <c r="J354" s="18"/>
      <c r="K354" s="51"/>
      <c r="L354" s="19"/>
    </row>
    <row r="355" spans="1:12" ht="18" customHeight="1">
      <c r="A355" s="50"/>
      <c r="B355" s="18"/>
      <c r="C355" s="18"/>
      <c r="D355" s="18"/>
      <c r="E355" s="18"/>
      <c r="F355" s="18"/>
      <c r="G355" s="18"/>
      <c r="H355" s="18"/>
      <c r="I355" s="18"/>
      <c r="J355" s="18"/>
      <c r="K355" s="51"/>
      <c r="L355" s="19"/>
    </row>
    <row r="356" spans="1:12" ht="18" customHeight="1">
      <c r="A356" s="50"/>
      <c r="B356" s="18"/>
      <c r="C356" s="18"/>
      <c r="D356" s="18"/>
      <c r="E356" s="18"/>
      <c r="F356" s="18"/>
      <c r="G356" s="18"/>
      <c r="H356" s="18"/>
      <c r="I356" s="18"/>
      <c r="J356" s="18"/>
      <c r="K356" s="51"/>
      <c r="L356" s="19"/>
    </row>
    <row r="357" spans="1:12" ht="18" customHeight="1">
      <c r="A357" s="50"/>
      <c r="B357" s="18"/>
      <c r="C357" s="18"/>
      <c r="D357" s="18"/>
      <c r="E357" s="18"/>
      <c r="F357" s="18"/>
      <c r="G357" s="18"/>
      <c r="H357" s="18"/>
      <c r="I357" s="18"/>
      <c r="J357" s="18"/>
      <c r="K357" s="51"/>
      <c r="L357" s="19"/>
    </row>
    <row r="358" spans="1:12" ht="18" customHeight="1">
      <c r="A358" s="50"/>
      <c r="B358" s="18"/>
      <c r="C358" s="18"/>
      <c r="D358" s="18"/>
      <c r="E358" s="18"/>
      <c r="F358" s="18"/>
      <c r="G358" s="18"/>
      <c r="H358" s="18"/>
      <c r="I358" s="18"/>
      <c r="J358" s="18"/>
      <c r="K358" s="51"/>
      <c r="L358" s="19"/>
    </row>
    <row r="359" spans="1:12" ht="18" customHeight="1">
      <c r="A359" s="50"/>
      <c r="B359" s="18"/>
      <c r="C359" s="18"/>
      <c r="D359" s="18"/>
      <c r="E359" s="18"/>
      <c r="F359" s="18"/>
      <c r="G359" s="18"/>
      <c r="H359" s="18"/>
      <c r="I359" s="18"/>
      <c r="J359" s="18"/>
      <c r="K359" s="51"/>
      <c r="L359" s="19"/>
    </row>
    <row r="360" spans="1:12" ht="18" customHeight="1">
      <c r="A360" s="50"/>
      <c r="B360" s="18"/>
      <c r="C360" s="18"/>
      <c r="D360" s="18"/>
      <c r="E360" s="18"/>
      <c r="F360" s="18"/>
      <c r="G360" s="18"/>
      <c r="H360" s="18"/>
      <c r="I360" s="18"/>
      <c r="J360" s="18"/>
      <c r="K360" s="51"/>
      <c r="L360" s="19"/>
    </row>
    <row r="361" spans="1:12" ht="18" customHeight="1">
      <c r="A361" s="50"/>
      <c r="B361" s="18"/>
      <c r="C361" s="18"/>
      <c r="D361" s="18"/>
      <c r="E361" s="18"/>
      <c r="F361" s="18"/>
      <c r="G361" s="18"/>
      <c r="H361" s="18"/>
      <c r="I361" s="18"/>
      <c r="J361" s="18"/>
      <c r="K361" s="51"/>
      <c r="L361" s="19"/>
    </row>
    <row r="362" spans="1:12" ht="18" customHeight="1">
      <c r="A362" s="50"/>
      <c r="B362" s="18"/>
      <c r="C362" s="18"/>
      <c r="D362" s="18"/>
      <c r="E362" s="18"/>
      <c r="F362" s="18"/>
      <c r="G362" s="18"/>
      <c r="H362" s="18"/>
      <c r="I362" s="18"/>
      <c r="J362" s="18"/>
      <c r="K362" s="51"/>
      <c r="L362" s="19"/>
    </row>
    <row r="363" spans="1:12" ht="18" customHeight="1">
      <c r="A363" s="50"/>
      <c r="B363" s="18"/>
      <c r="C363" s="18"/>
      <c r="D363" s="18"/>
      <c r="E363" s="18"/>
      <c r="F363" s="18"/>
      <c r="G363" s="18"/>
      <c r="H363" s="18"/>
      <c r="I363" s="18"/>
      <c r="J363" s="18"/>
      <c r="K363" s="51"/>
      <c r="L363" s="19"/>
    </row>
    <row r="364" spans="1:12" ht="18" customHeight="1">
      <c r="A364" s="50"/>
      <c r="B364" s="18"/>
      <c r="C364" s="18"/>
      <c r="D364" s="18"/>
      <c r="E364" s="18"/>
      <c r="F364" s="18"/>
      <c r="G364" s="18"/>
      <c r="H364" s="18"/>
      <c r="I364" s="18"/>
      <c r="J364" s="18"/>
      <c r="K364" s="51"/>
      <c r="L364" s="19"/>
    </row>
    <row r="365" spans="1:12" ht="18" customHeight="1">
      <c r="A365" s="50"/>
      <c r="B365" s="18"/>
      <c r="C365" s="18"/>
      <c r="D365" s="18"/>
      <c r="E365" s="18"/>
      <c r="F365" s="18"/>
      <c r="G365" s="18"/>
      <c r="H365" s="18"/>
      <c r="I365" s="18"/>
      <c r="J365" s="18"/>
      <c r="K365" s="51"/>
      <c r="L365" s="19"/>
    </row>
    <row r="366" spans="1:12" ht="18" customHeight="1">
      <c r="A366" s="50"/>
      <c r="B366" s="18"/>
      <c r="C366" s="18"/>
      <c r="D366" s="18"/>
      <c r="E366" s="18"/>
      <c r="F366" s="18"/>
      <c r="G366" s="18"/>
      <c r="H366" s="18"/>
      <c r="I366" s="18"/>
      <c r="J366" s="18"/>
      <c r="K366" s="51"/>
      <c r="L366" s="19"/>
    </row>
    <row r="367" spans="1:12" ht="18" customHeight="1">
      <c r="A367" s="50"/>
      <c r="B367" s="18"/>
      <c r="C367" s="18"/>
      <c r="D367" s="18"/>
      <c r="E367" s="18"/>
      <c r="F367" s="18"/>
      <c r="G367" s="18"/>
      <c r="H367" s="18"/>
      <c r="I367" s="18"/>
      <c r="J367" s="18"/>
      <c r="K367" s="51"/>
      <c r="L367" s="19"/>
    </row>
    <row r="368" spans="1:12" ht="18" customHeight="1">
      <c r="A368" s="50"/>
      <c r="B368" s="18"/>
      <c r="C368" s="18"/>
      <c r="D368" s="18"/>
      <c r="E368" s="18"/>
      <c r="F368" s="18"/>
      <c r="G368" s="18"/>
      <c r="H368" s="18"/>
      <c r="I368" s="18"/>
      <c r="J368" s="18"/>
      <c r="K368" s="51"/>
      <c r="L368" s="19"/>
    </row>
    <row r="369" spans="1:12" ht="18" customHeight="1">
      <c r="A369" s="50"/>
      <c r="B369" s="18"/>
      <c r="C369" s="18"/>
      <c r="D369" s="18"/>
      <c r="E369" s="18"/>
      <c r="F369" s="18"/>
      <c r="G369" s="18"/>
      <c r="H369" s="18"/>
      <c r="I369" s="18"/>
      <c r="J369" s="18"/>
      <c r="K369" s="51"/>
      <c r="L369" s="19"/>
    </row>
    <row r="370" spans="1:12" ht="18" customHeight="1">
      <c r="A370" s="50"/>
      <c r="B370" s="18"/>
      <c r="C370" s="18"/>
      <c r="D370" s="18"/>
      <c r="E370" s="18"/>
      <c r="F370" s="18"/>
      <c r="G370" s="18"/>
      <c r="H370" s="18"/>
      <c r="I370" s="18"/>
      <c r="J370" s="18"/>
      <c r="K370" s="51"/>
      <c r="L370" s="19"/>
    </row>
    <row r="371" spans="1:12" ht="18" customHeight="1">
      <c r="A371" s="50"/>
      <c r="B371" s="18"/>
      <c r="C371" s="18"/>
      <c r="D371" s="18"/>
      <c r="E371" s="18"/>
      <c r="F371" s="18"/>
      <c r="G371" s="18"/>
      <c r="H371" s="18"/>
      <c r="I371" s="18"/>
      <c r="J371" s="18"/>
      <c r="K371" s="51"/>
      <c r="L371" s="19"/>
    </row>
    <row r="372" spans="1:12" ht="18" customHeight="1">
      <c r="A372" s="50"/>
      <c r="B372" s="97" t="s">
        <v>116</v>
      </c>
      <c r="C372" s="98"/>
      <c r="D372" s="97" t="str">
        <f>入力シート!C14</f>
        <v>大田市大田町○○－○○－○○</v>
      </c>
      <c r="E372" s="101"/>
      <c r="F372" s="101"/>
      <c r="G372" s="101"/>
      <c r="H372" s="101"/>
      <c r="I372" s="101"/>
      <c r="J372" s="98"/>
      <c r="K372" s="51"/>
      <c r="L372" s="19"/>
    </row>
    <row r="373" spans="1:12" ht="18" customHeight="1">
      <c r="A373" s="50"/>
      <c r="B373" s="99" t="s">
        <v>117</v>
      </c>
      <c r="C373" s="100"/>
      <c r="D373" s="99" t="str">
        <f>入力シート!C145</f>
        <v>○○町○○－○○</v>
      </c>
      <c r="E373" s="101"/>
      <c r="F373" s="101"/>
      <c r="G373" s="101"/>
      <c r="H373" s="101"/>
      <c r="I373" s="101"/>
      <c r="J373" s="98"/>
      <c r="K373" s="51"/>
      <c r="L373" s="19"/>
    </row>
    <row r="374" spans="1:12" ht="18" customHeight="1" thickBot="1">
      <c r="A374" s="22"/>
      <c r="B374" s="23"/>
      <c r="C374" s="23"/>
      <c r="D374" s="23"/>
      <c r="E374" s="23"/>
      <c r="F374" s="23"/>
      <c r="G374" s="23"/>
      <c r="H374" s="23"/>
      <c r="I374" s="23"/>
      <c r="J374" s="23"/>
      <c r="K374" s="52"/>
      <c r="L374" s="19"/>
    </row>
    <row r="375" spans="1:12" ht="18" customHeight="1">
      <c r="A375" s="3"/>
      <c r="B375" s="19"/>
      <c r="C375" s="19"/>
      <c r="D375" s="19"/>
      <c r="E375" s="19"/>
      <c r="F375" s="19"/>
      <c r="G375" s="19"/>
      <c r="H375" s="19"/>
      <c r="I375" s="19"/>
      <c r="J375" s="19"/>
      <c r="K375" s="66" t="s">
        <v>335</v>
      </c>
      <c r="L375" s="19"/>
    </row>
    <row r="376" spans="1:12" ht="18" customHeight="1">
      <c r="A376" s="338" t="s">
        <v>336</v>
      </c>
      <c r="B376" s="338"/>
      <c r="C376" s="338"/>
      <c r="D376" s="338"/>
      <c r="E376" s="338"/>
      <c r="F376" s="338"/>
      <c r="G376" s="338"/>
      <c r="H376" s="338"/>
      <c r="I376" s="338"/>
      <c r="J376" s="338"/>
      <c r="K376" s="338"/>
      <c r="L376" s="19"/>
    </row>
    <row r="377" spans="1:12" ht="18" customHeight="1" thickBot="1">
      <c r="A377" s="116"/>
      <c r="B377" s="116"/>
      <c r="C377" s="116"/>
      <c r="D377" s="116"/>
      <c r="E377" s="116"/>
      <c r="F377" s="116"/>
      <c r="G377" s="116"/>
      <c r="H377" s="116"/>
      <c r="I377" s="116"/>
      <c r="J377" s="116"/>
      <c r="K377" s="116"/>
      <c r="L377" s="19"/>
    </row>
    <row r="378" spans="1:12" ht="18" customHeight="1">
      <c r="A378" s="486" t="s">
        <v>30</v>
      </c>
      <c r="B378" s="487"/>
      <c r="C378" s="48"/>
      <c r="D378" s="48"/>
      <c r="E378" s="48"/>
      <c r="F378" s="48"/>
      <c r="G378" s="48"/>
      <c r="H378" s="48"/>
      <c r="I378" s="48"/>
      <c r="J378" s="48"/>
      <c r="K378" s="49"/>
      <c r="L378" s="19"/>
    </row>
    <row r="379" spans="1:12" ht="18" customHeight="1">
      <c r="A379" s="50"/>
      <c r="B379" s="18"/>
      <c r="C379" s="18"/>
      <c r="D379" s="18"/>
      <c r="E379" s="18"/>
      <c r="F379" s="18"/>
      <c r="G379" s="18"/>
      <c r="H379" s="18"/>
      <c r="I379" s="18"/>
      <c r="J379" s="18"/>
      <c r="K379" s="51"/>
      <c r="L379" s="19"/>
    </row>
    <row r="380" spans="1:12" ht="18" customHeight="1">
      <c r="A380" s="50"/>
      <c r="B380" s="18"/>
      <c r="C380" s="18"/>
      <c r="D380" s="18"/>
      <c r="E380" s="18"/>
      <c r="F380" s="18"/>
      <c r="G380" s="18"/>
      <c r="H380" s="18"/>
      <c r="I380" s="18"/>
      <c r="J380" s="18"/>
      <c r="K380" s="51"/>
      <c r="L380" s="19"/>
    </row>
    <row r="381" spans="1:12" ht="18" customHeight="1">
      <c r="A381" s="50"/>
      <c r="B381" s="18"/>
      <c r="C381" s="18"/>
      <c r="D381" s="18"/>
      <c r="E381" s="18"/>
      <c r="F381" s="18"/>
      <c r="G381" s="18"/>
      <c r="H381" s="18"/>
      <c r="I381" s="18"/>
      <c r="J381" s="18"/>
      <c r="K381" s="51"/>
      <c r="L381" s="19"/>
    </row>
    <row r="382" spans="1:12" ht="18" customHeight="1">
      <c r="A382" s="50"/>
      <c r="B382" s="18"/>
      <c r="C382" s="18"/>
      <c r="D382" s="18"/>
      <c r="E382" s="18"/>
      <c r="F382" s="18"/>
      <c r="G382" s="18"/>
      <c r="H382" s="18"/>
      <c r="I382" s="18"/>
      <c r="J382" s="18"/>
      <c r="K382" s="51"/>
      <c r="L382" s="19"/>
    </row>
    <row r="383" spans="1:12" ht="18" customHeight="1">
      <c r="A383" s="50"/>
      <c r="B383" s="18"/>
      <c r="C383" s="18"/>
      <c r="D383" s="18"/>
      <c r="E383" s="18"/>
      <c r="F383" s="18"/>
      <c r="G383" s="18"/>
      <c r="H383" s="18"/>
      <c r="I383" s="18"/>
      <c r="J383" s="18"/>
      <c r="K383" s="51"/>
      <c r="L383" s="19"/>
    </row>
    <row r="384" spans="1:12" ht="18" customHeight="1">
      <c r="A384" s="50"/>
      <c r="B384" s="18"/>
      <c r="C384" s="18"/>
      <c r="D384" s="18"/>
      <c r="E384" s="18"/>
      <c r="F384" s="18"/>
      <c r="G384" s="18"/>
      <c r="H384" s="18"/>
      <c r="I384" s="18"/>
      <c r="J384" s="18"/>
      <c r="K384" s="51"/>
      <c r="L384" s="19"/>
    </row>
    <row r="385" spans="1:12" ht="18" customHeight="1">
      <c r="A385" s="50"/>
      <c r="B385" s="18"/>
      <c r="C385" s="18"/>
      <c r="D385" s="18"/>
      <c r="E385" s="18"/>
      <c r="F385" s="18"/>
      <c r="G385" s="18"/>
      <c r="H385" s="18"/>
      <c r="I385" s="18"/>
      <c r="J385" s="18"/>
      <c r="K385" s="51"/>
      <c r="L385" s="19"/>
    </row>
    <row r="386" spans="1:12" ht="18" customHeight="1">
      <c r="A386" s="50"/>
      <c r="B386" s="18"/>
      <c r="C386" s="18"/>
      <c r="D386" s="18"/>
      <c r="E386" s="18"/>
      <c r="F386" s="18"/>
      <c r="G386" s="18"/>
      <c r="H386" s="18"/>
      <c r="I386" s="18"/>
      <c r="J386" s="18"/>
      <c r="K386" s="51"/>
      <c r="L386" s="19"/>
    </row>
    <row r="387" spans="1:12" ht="18" customHeight="1">
      <c r="A387" s="50"/>
      <c r="B387" s="18"/>
      <c r="C387" s="18"/>
      <c r="D387" s="18"/>
      <c r="E387" s="18"/>
      <c r="F387" s="18"/>
      <c r="G387" s="18"/>
      <c r="H387" s="18"/>
      <c r="I387" s="18"/>
      <c r="J387" s="18"/>
      <c r="K387" s="51"/>
      <c r="L387" s="19"/>
    </row>
    <row r="388" spans="1:12" ht="18" customHeight="1">
      <c r="A388" s="61"/>
      <c r="B388" s="18"/>
      <c r="C388" s="18"/>
      <c r="D388" s="18"/>
      <c r="E388" s="18"/>
      <c r="F388" s="18"/>
      <c r="G388" s="18"/>
      <c r="H388" s="18"/>
      <c r="I388" s="18"/>
      <c r="J388" s="18"/>
      <c r="K388" s="51"/>
      <c r="L388" s="19"/>
    </row>
    <row r="389" spans="1:12" ht="18" customHeight="1">
      <c r="A389" s="50"/>
      <c r="B389" s="18"/>
      <c r="C389" s="18"/>
      <c r="D389" s="18"/>
      <c r="E389" s="18"/>
      <c r="F389" s="18"/>
      <c r="G389" s="18"/>
      <c r="H389" s="18"/>
      <c r="I389" s="18"/>
      <c r="J389" s="18"/>
      <c r="K389" s="51"/>
      <c r="L389" s="19"/>
    </row>
    <row r="390" spans="1:12" ht="18" customHeight="1">
      <c r="A390" s="50"/>
      <c r="B390" s="488" t="s">
        <v>337</v>
      </c>
      <c r="C390" s="488"/>
      <c r="D390" s="488"/>
      <c r="E390" s="488"/>
      <c r="F390" s="488"/>
      <c r="G390" s="488"/>
      <c r="H390" s="488"/>
      <c r="I390" s="488"/>
      <c r="J390" s="488"/>
      <c r="K390" s="51"/>
      <c r="L390" s="19"/>
    </row>
    <row r="391" spans="1:12" ht="18" customHeight="1">
      <c r="A391" s="50"/>
      <c r="B391" s="488"/>
      <c r="C391" s="488"/>
      <c r="D391" s="488"/>
      <c r="E391" s="488"/>
      <c r="F391" s="488"/>
      <c r="G391" s="488"/>
      <c r="H391" s="488"/>
      <c r="I391" s="488"/>
      <c r="J391" s="488"/>
      <c r="K391" s="51"/>
      <c r="L391" s="19"/>
    </row>
    <row r="392" spans="1:12" ht="18" customHeight="1">
      <c r="A392" s="50"/>
      <c r="B392" s="488"/>
      <c r="C392" s="488"/>
      <c r="D392" s="488"/>
      <c r="E392" s="488"/>
      <c r="F392" s="488"/>
      <c r="G392" s="488"/>
      <c r="H392" s="488"/>
      <c r="I392" s="488"/>
      <c r="J392" s="488"/>
      <c r="K392" s="51"/>
      <c r="L392" s="19"/>
    </row>
    <row r="393" spans="1:12" ht="18" customHeight="1">
      <c r="A393" s="50"/>
      <c r="B393" s="18"/>
      <c r="C393" s="18"/>
      <c r="D393" s="18"/>
      <c r="E393" s="18"/>
      <c r="F393" s="18"/>
      <c r="G393" s="18"/>
      <c r="H393" s="18"/>
      <c r="I393" s="18"/>
      <c r="J393" s="18"/>
      <c r="K393" s="51"/>
      <c r="L393" s="19"/>
    </row>
    <row r="394" spans="1:12" ht="18" customHeight="1">
      <c r="A394" s="50"/>
      <c r="B394" s="18"/>
      <c r="C394" s="18"/>
      <c r="D394" s="18"/>
      <c r="E394" s="18"/>
      <c r="F394" s="18"/>
      <c r="G394" s="18"/>
      <c r="H394" s="18"/>
      <c r="I394" s="18"/>
      <c r="J394" s="18"/>
      <c r="K394" s="51"/>
      <c r="L394" s="19"/>
    </row>
    <row r="395" spans="1:12" ht="18" customHeight="1">
      <c r="A395" s="50"/>
      <c r="B395" s="18"/>
      <c r="C395" s="18"/>
      <c r="D395" s="18"/>
      <c r="E395" s="18"/>
      <c r="F395" s="18"/>
      <c r="G395" s="18"/>
      <c r="H395" s="18"/>
      <c r="I395" s="18"/>
      <c r="J395" s="18"/>
      <c r="K395" s="51"/>
      <c r="L395" s="19"/>
    </row>
    <row r="396" spans="1:12" ht="18" customHeight="1">
      <c r="A396" s="50"/>
      <c r="B396" s="18"/>
      <c r="C396" s="18"/>
      <c r="D396" s="18"/>
      <c r="E396" s="18"/>
      <c r="F396" s="18"/>
      <c r="G396" s="18"/>
      <c r="H396" s="18"/>
      <c r="I396" s="18"/>
      <c r="J396" s="18"/>
      <c r="K396" s="51"/>
      <c r="L396" s="19"/>
    </row>
    <row r="397" spans="1:12" ht="18" customHeight="1">
      <c r="A397" s="50"/>
      <c r="B397" s="18"/>
      <c r="C397" s="18"/>
      <c r="D397" s="18"/>
      <c r="E397" s="18"/>
      <c r="F397" s="18"/>
      <c r="G397" s="18"/>
      <c r="H397" s="18"/>
      <c r="I397" s="18"/>
      <c r="J397" s="18"/>
      <c r="K397" s="51"/>
      <c r="L397" s="19"/>
    </row>
    <row r="398" spans="1:12" ht="18" customHeight="1">
      <c r="A398" s="50"/>
      <c r="B398" s="18"/>
      <c r="C398" s="18"/>
      <c r="D398" s="18"/>
      <c r="E398" s="18"/>
      <c r="F398" s="18"/>
      <c r="G398" s="18"/>
      <c r="H398" s="18"/>
      <c r="I398" s="18"/>
      <c r="J398" s="18"/>
      <c r="K398" s="51"/>
      <c r="L398" s="19"/>
    </row>
    <row r="399" spans="1:12" ht="18" customHeight="1">
      <c r="A399" s="50"/>
      <c r="B399" s="18"/>
      <c r="C399" s="18"/>
      <c r="D399" s="18"/>
      <c r="E399" s="18"/>
      <c r="F399" s="18"/>
      <c r="G399" s="18"/>
      <c r="H399" s="18"/>
      <c r="I399" s="18"/>
      <c r="J399" s="18"/>
      <c r="K399" s="51"/>
      <c r="L399" s="19"/>
    </row>
    <row r="400" spans="1:12" ht="18" customHeight="1">
      <c r="A400" s="50"/>
      <c r="B400" s="18"/>
      <c r="C400" s="18"/>
      <c r="D400" s="18"/>
      <c r="E400" s="18"/>
      <c r="F400" s="18"/>
      <c r="G400" s="18"/>
      <c r="H400" s="18"/>
      <c r="I400" s="18"/>
      <c r="J400" s="18"/>
      <c r="K400" s="51"/>
      <c r="L400" s="19"/>
    </row>
    <row r="401" spans="1:12" ht="18" customHeight="1">
      <c r="A401" s="50"/>
      <c r="B401" s="18"/>
      <c r="C401" s="18"/>
      <c r="D401" s="18"/>
      <c r="E401" s="18"/>
      <c r="F401" s="18"/>
      <c r="G401" s="18"/>
      <c r="H401" s="18"/>
      <c r="I401" s="18"/>
      <c r="J401" s="18"/>
      <c r="K401" s="51"/>
      <c r="L401" s="19"/>
    </row>
    <row r="402" spans="1:12" ht="18" customHeight="1">
      <c r="A402" s="50"/>
      <c r="B402" s="18"/>
      <c r="C402" s="18"/>
      <c r="D402" s="18"/>
      <c r="E402" s="18"/>
      <c r="F402" s="18"/>
      <c r="G402" s="18"/>
      <c r="H402" s="18"/>
      <c r="I402" s="18"/>
      <c r="J402" s="18"/>
      <c r="K402" s="51"/>
      <c r="L402" s="19"/>
    </row>
    <row r="403" spans="1:12" ht="18" customHeight="1">
      <c r="A403" s="50"/>
      <c r="B403" s="18"/>
      <c r="C403" s="18"/>
      <c r="D403" s="18"/>
      <c r="E403" s="18"/>
      <c r="F403" s="18"/>
      <c r="G403" s="18"/>
      <c r="H403" s="18"/>
      <c r="I403" s="18"/>
      <c r="J403" s="18"/>
      <c r="K403" s="51"/>
      <c r="L403" s="19"/>
    </row>
    <row r="404" spans="1:12" ht="18" customHeight="1">
      <c r="A404" s="50"/>
      <c r="B404" s="18"/>
      <c r="C404" s="18"/>
      <c r="D404" s="18"/>
      <c r="E404" s="18"/>
      <c r="F404" s="18"/>
      <c r="G404" s="18"/>
      <c r="H404" s="18"/>
      <c r="I404" s="18"/>
      <c r="J404" s="18"/>
      <c r="K404" s="51"/>
      <c r="L404" s="19"/>
    </row>
    <row r="405" spans="1:12" ht="18" customHeight="1">
      <c r="A405" s="50"/>
      <c r="B405" s="18"/>
      <c r="C405" s="18"/>
      <c r="D405" s="18"/>
      <c r="E405" s="18"/>
      <c r="F405" s="18"/>
      <c r="G405" s="18"/>
      <c r="H405" s="18"/>
      <c r="I405" s="18"/>
      <c r="J405" s="18"/>
      <c r="K405" s="51"/>
      <c r="L405" s="19"/>
    </row>
    <row r="406" spans="1:12" ht="18" customHeight="1">
      <c r="A406" s="50"/>
      <c r="B406" s="18"/>
      <c r="C406" s="18"/>
      <c r="D406" s="18"/>
      <c r="E406" s="18"/>
      <c r="F406" s="18"/>
      <c r="G406" s="18"/>
      <c r="H406" s="18"/>
      <c r="I406" s="18"/>
      <c r="J406" s="18"/>
      <c r="K406" s="51"/>
      <c r="L406" s="19"/>
    </row>
    <row r="407" spans="1:12" ht="18" customHeight="1">
      <c r="A407" s="50"/>
      <c r="B407" s="18"/>
      <c r="C407" s="18"/>
      <c r="D407" s="18"/>
      <c r="E407" s="18"/>
      <c r="F407" s="18"/>
      <c r="G407" s="18"/>
      <c r="H407" s="18"/>
      <c r="I407" s="18"/>
      <c r="J407" s="18"/>
      <c r="K407" s="51"/>
      <c r="L407" s="19"/>
    </row>
    <row r="408" spans="1:12" ht="18" customHeight="1">
      <c r="A408" s="50"/>
      <c r="B408" s="18"/>
      <c r="C408" s="18"/>
      <c r="D408" s="18"/>
      <c r="E408" s="18"/>
      <c r="F408" s="18"/>
      <c r="G408" s="18"/>
      <c r="H408" s="18"/>
      <c r="I408" s="18"/>
      <c r="J408" s="18"/>
      <c r="K408" s="51"/>
      <c r="L408" s="19"/>
    </row>
    <row r="409" spans="1:12" ht="18" customHeight="1">
      <c r="A409" s="50"/>
      <c r="B409" s="18"/>
      <c r="C409" s="18"/>
      <c r="D409" s="18"/>
      <c r="E409" s="18"/>
      <c r="F409" s="18"/>
      <c r="G409" s="18"/>
      <c r="H409" s="18"/>
      <c r="I409" s="18"/>
      <c r="J409" s="18"/>
      <c r="K409" s="51"/>
      <c r="L409" s="19"/>
    </row>
    <row r="410" spans="1:12" ht="18" customHeight="1">
      <c r="A410" s="50"/>
      <c r="B410" s="18"/>
      <c r="C410" s="18"/>
      <c r="D410" s="18"/>
      <c r="E410" s="18"/>
      <c r="F410" s="18"/>
      <c r="G410" s="18"/>
      <c r="H410" s="18"/>
      <c r="I410" s="18"/>
      <c r="J410" s="18"/>
      <c r="K410" s="51"/>
      <c r="L410" s="19"/>
    </row>
    <row r="411" spans="1:12" ht="18" customHeight="1">
      <c r="A411" s="50"/>
      <c r="B411" s="18"/>
      <c r="C411" s="18"/>
      <c r="D411" s="18"/>
      <c r="E411" s="18"/>
      <c r="F411" s="18"/>
      <c r="G411" s="18"/>
      <c r="H411" s="18"/>
      <c r="I411" s="18"/>
      <c r="J411" s="18"/>
      <c r="K411" s="51"/>
      <c r="L411" s="19"/>
    </row>
    <row r="412" spans="1:12" ht="18" customHeight="1">
      <c r="A412" s="50"/>
      <c r="B412" s="18"/>
      <c r="C412" s="18"/>
      <c r="D412" s="18"/>
      <c r="E412" s="18"/>
      <c r="F412" s="18"/>
      <c r="G412" s="18"/>
      <c r="H412" s="18"/>
      <c r="I412" s="18"/>
      <c r="J412" s="18"/>
      <c r="K412" s="51"/>
      <c r="L412" s="19"/>
    </row>
    <row r="413" spans="1:12" ht="18" customHeight="1">
      <c r="A413" s="50"/>
      <c r="B413" s="18"/>
      <c r="C413" s="18"/>
      <c r="D413" s="18"/>
      <c r="E413" s="18"/>
      <c r="F413" s="18"/>
      <c r="G413" s="18"/>
      <c r="H413" s="18"/>
      <c r="I413" s="18"/>
      <c r="J413" s="18"/>
      <c r="K413" s="51"/>
      <c r="L413" s="19"/>
    </row>
    <row r="414" spans="1:12" ht="18" customHeight="1">
      <c r="A414" s="50"/>
      <c r="B414" s="18"/>
      <c r="C414" s="18"/>
      <c r="D414" s="18"/>
      <c r="E414" s="18"/>
      <c r="F414" s="18"/>
      <c r="G414" s="18"/>
      <c r="H414" s="18"/>
      <c r="I414" s="18"/>
      <c r="J414" s="18"/>
      <c r="K414" s="51"/>
      <c r="L414" s="19"/>
    </row>
    <row r="415" spans="1:12" ht="18" customHeight="1">
      <c r="A415" s="50"/>
      <c r="B415" s="143"/>
      <c r="C415" s="143"/>
      <c r="D415" s="143"/>
      <c r="E415" s="143"/>
      <c r="F415" s="143"/>
      <c r="G415" s="143"/>
      <c r="H415" s="143"/>
      <c r="I415" s="143"/>
      <c r="J415" s="143"/>
      <c r="K415" s="51"/>
      <c r="L415" s="19"/>
    </row>
    <row r="416" spans="1:12" ht="18" customHeight="1">
      <c r="A416" s="50"/>
      <c r="B416" s="99" t="s">
        <v>117</v>
      </c>
      <c r="C416" s="100"/>
      <c r="D416" s="99" t="str">
        <f>入力シート!C153</f>
        <v>施設の３階○○室</v>
      </c>
      <c r="E416" s="101"/>
      <c r="F416" s="101"/>
      <c r="G416" s="101"/>
      <c r="H416" s="101"/>
      <c r="I416" s="101"/>
      <c r="J416" s="98"/>
      <c r="K416" s="51"/>
      <c r="L416" s="19"/>
    </row>
    <row r="417" spans="1:12" ht="18" customHeight="1" thickBot="1">
      <c r="A417" s="22"/>
      <c r="B417" s="23"/>
      <c r="C417" s="23"/>
      <c r="D417" s="23"/>
      <c r="E417" s="23"/>
      <c r="F417" s="23"/>
      <c r="G417" s="23"/>
      <c r="H417" s="23"/>
      <c r="I417" s="23"/>
      <c r="J417" s="23"/>
      <c r="K417" s="52"/>
      <c r="L417" s="19"/>
    </row>
    <row r="418" spans="1:12" ht="16.2">
      <c r="A418" s="2" t="s">
        <v>8</v>
      </c>
      <c r="B418" s="19"/>
      <c r="C418" s="19"/>
      <c r="D418" s="19"/>
      <c r="E418" s="19"/>
      <c r="F418" s="19"/>
      <c r="G418" s="19"/>
      <c r="H418" s="19"/>
      <c r="I418" s="19"/>
      <c r="J418" s="19"/>
      <c r="K418" s="19"/>
      <c r="L418" s="19"/>
    </row>
    <row r="419" spans="1:12" ht="16.2">
      <c r="A419" s="2"/>
      <c r="B419" s="19"/>
      <c r="C419" s="19"/>
      <c r="D419" s="19"/>
      <c r="E419" s="19"/>
      <c r="F419" s="19"/>
      <c r="G419" s="19"/>
      <c r="H419" s="19"/>
      <c r="I419" s="19"/>
      <c r="J419" s="19"/>
      <c r="K419" s="19"/>
      <c r="L419" s="19"/>
    </row>
    <row r="420" spans="1:12" ht="16.2">
      <c r="A420" s="2"/>
      <c r="B420" s="19"/>
      <c r="C420" s="19"/>
      <c r="D420" s="19"/>
      <c r="E420" s="19"/>
      <c r="F420" s="19"/>
      <c r="G420" s="19"/>
      <c r="H420" s="19"/>
      <c r="I420" s="19"/>
      <c r="J420" s="19"/>
      <c r="K420" s="19"/>
      <c r="L420" s="19"/>
    </row>
  </sheetData>
  <mergeCells count="299">
    <mergeCell ref="B325:K326"/>
    <mergeCell ref="I327:K327"/>
    <mergeCell ref="I323:K323"/>
    <mergeCell ref="A376:K376"/>
    <mergeCell ref="A378:B378"/>
    <mergeCell ref="B390:J392"/>
    <mergeCell ref="B311:K312"/>
    <mergeCell ref="I313:K313"/>
    <mergeCell ref="B315:K316"/>
    <mergeCell ref="I317:K317"/>
    <mergeCell ref="B321:K322"/>
    <mergeCell ref="B347:J349"/>
    <mergeCell ref="A333:K334"/>
    <mergeCell ref="A335:B335"/>
    <mergeCell ref="A332:K332"/>
    <mergeCell ref="A265:K265"/>
    <mergeCell ref="A266:K266"/>
    <mergeCell ref="A267:K267"/>
    <mergeCell ref="A272:K272"/>
    <mergeCell ref="A273:K273"/>
    <mergeCell ref="A274:K274"/>
    <mergeCell ref="D292:J294"/>
    <mergeCell ref="B282:C284"/>
    <mergeCell ref="D282:J284"/>
    <mergeCell ref="D285:J288"/>
    <mergeCell ref="B292:C294"/>
    <mergeCell ref="B289:C291"/>
    <mergeCell ref="B257:D257"/>
    <mergeCell ref="B258:D258"/>
    <mergeCell ref="E256:I256"/>
    <mergeCell ref="E258:H258"/>
    <mergeCell ref="E257:H257"/>
    <mergeCell ref="A261:K261"/>
    <mergeCell ref="B250:D250"/>
    <mergeCell ref="E249:I249"/>
    <mergeCell ref="E250:G250"/>
    <mergeCell ref="B251:D251"/>
    <mergeCell ref="B252:D252"/>
    <mergeCell ref="E252:H252"/>
    <mergeCell ref="A254:F254"/>
    <mergeCell ref="B256:C256"/>
    <mergeCell ref="A237:K237"/>
    <mergeCell ref="A238:K238"/>
    <mergeCell ref="A239:K239"/>
    <mergeCell ref="A240:K240"/>
    <mergeCell ref="A241:K241"/>
    <mergeCell ref="A242:K242"/>
    <mergeCell ref="A243:K243"/>
    <mergeCell ref="A244:K244"/>
    <mergeCell ref="B249:C249"/>
    <mergeCell ref="A224:K224"/>
    <mergeCell ref="A225:K225"/>
    <mergeCell ref="A229:K229"/>
    <mergeCell ref="A230:K230"/>
    <mergeCell ref="A232:K232"/>
    <mergeCell ref="A231:K231"/>
    <mergeCell ref="A234:K234"/>
    <mergeCell ref="A235:K235"/>
    <mergeCell ref="A236:K236"/>
    <mergeCell ref="B216:D216"/>
    <mergeCell ref="A218:K218"/>
    <mergeCell ref="A219:K219"/>
    <mergeCell ref="B221:D221"/>
    <mergeCell ref="E216:I216"/>
    <mergeCell ref="E221:I221"/>
    <mergeCell ref="F203:H203"/>
    <mergeCell ref="F204:H204"/>
    <mergeCell ref="F205:H205"/>
    <mergeCell ref="F206:H206"/>
    <mergeCell ref="F207:H207"/>
    <mergeCell ref="F208:H208"/>
    <mergeCell ref="F210:H210"/>
    <mergeCell ref="I208:K208"/>
    <mergeCell ref="I210:K210"/>
    <mergeCell ref="A203:C203"/>
    <mergeCell ref="A204:C204"/>
    <mergeCell ref="A205:C205"/>
    <mergeCell ref="A206:C206"/>
    <mergeCell ref="A207:C207"/>
    <mergeCell ref="A208:C208"/>
    <mergeCell ref="A210:C210"/>
    <mergeCell ref="D208:E208"/>
    <mergeCell ref="I203:K203"/>
    <mergeCell ref="I204:K204"/>
    <mergeCell ref="I205:K205"/>
    <mergeCell ref="I206:K206"/>
    <mergeCell ref="I207:K207"/>
    <mergeCell ref="A214:K214"/>
    <mergeCell ref="D210:E210"/>
    <mergeCell ref="D203:E203"/>
    <mergeCell ref="D204:E204"/>
    <mergeCell ref="D205:E205"/>
    <mergeCell ref="D206:E206"/>
    <mergeCell ref="D207:E207"/>
    <mergeCell ref="A197:K197"/>
    <mergeCell ref="A198:C198"/>
    <mergeCell ref="D198:E198"/>
    <mergeCell ref="F198:H198"/>
    <mergeCell ref="I198:K198"/>
    <mergeCell ref="A199:C199"/>
    <mergeCell ref="A200:C200"/>
    <mergeCell ref="A201:C201"/>
    <mergeCell ref="A202:C202"/>
    <mergeCell ref="F199:H199"/>
    <mergeCell ref="F200:H200"/>
    <mergeCell ref="F201:H201"/>
    <mergeCell ref="F202:H202"/>
    <mergeCell ref="D199:E199"/>
    <mergeCell ref="D200:E200"/>
    <mergeCell ref="D201:E201"/>
    <mergeCell ref="D202:E202"/>
    <mergeCell ref="I199:K199"/>
    <mergeCell ref="I200:K200"/>
    <mergeCell ref="I201:K201"/>
    <mergeCell ref="I202:K202"/>
    <mergeCell ref="F189:K189"/>
    <mergeCell ref="F192:K192"/>
    <mergeCell ref="F195:K195"/>
    <mergeCell ref="F193:K194"/>
    <mergeCell ref="F190:K191"/>
    <mergeCell ref="D187:E187"/>
    <mergeCell ref="D188:E188"/>
    <mergeCell ref="D189:E189"/>
    <mergeCell ref="D190:E190"/>
    <mergeCell ref="D191:E191"/>
    <mergeCell ref="D192:E192"/>
    <mergeCell ref="D193:E193"/>
    <mergeCell ref="D194:E194"/>
    <mergeCell ref="D195:E195"/>
    <mergeCell ref="J139:K139"/>
    <mergeCell ref="G141:I141"/>
    <mergeCell ref="J141:K141"/>
    <mergeCell ref="J151:K151"/>
    <mergeCell ref="J146:K146"/>
    <mergeCell ref="G146:I147"/>
    <mergeCell ref="J145:K145"/>
    <mergeCell ref="A163:K163"/>
    <mergeCell ref="B146:E147"/>
    <mergeCell ref="B148:E149"/>
    <mergeCell ref="A145:E145"/>
    <mergeCell ref="A154:K154"/>
    <mergeCell ref="A155:K155"/>
    <mergeCell ref="A156:K156"/>
    <mergeCell ref="A159:K159"/>
    <mergeCell ref="G142:I142"/>
    <mergeCell ref="A153:K153"/>
    <mergeCell ref="F145:F152"/>
    <mergeCell ref="G130:I130"/>
    <mergeCell ref="G148:I149"/>
    <mergeCell ref="G151:I151"/>
    <mergeCell ref="G132:I133"/>
    <mergeCell ref="B132:E133"/>
    <mergeCell ref="B134:E135"/>
    <mergeCell ref="B138:E139"/>
    <mergeCell ref="H102:K102"/>
    <mergeCell ref="H104:K104"/>
    <mergeCell ref="H106:K106"/>
    <mergeCell ref="B113:D113"/>
    <mergeCell ref="C115:D115"/>
    <mergeCell ref="C119:D119"/>
    <mergeCell ref="C121:D121"/>
    <mergeCell ref="C124:F124"/>
    <mergeCell ref="G113:J113"/>
    <mergeCell ref="G115:J115"/>
    <mergeCell ref="G117:J117"/>
    <mergeCell ref="G119:J119"/>
    <mergeCell ref="G121:J121"/>
    <mergeCell ref="C104:D104"/>
    <mergeCell ref="J132:K132"/>
    <mergeCell ref="J133:K133"/>
    <mergeCell ref="G138:I139"/>
    <mergeCell ref="A50:K50"/>
    <mergeCell ref="A51:K51"/>
    <mergeCell ref="A52:K52"/>
    <mergeCell ref="A53:K53"/>
    <mergeCell ref="A56:K56"/>
    <mergeCell ref="A57:K57"/>
    <mergeCell ref="A72:K72"/>
    <mergeCell ref="I66:J66"/>
    <mergeCell ref="B69:C69"/>
    <mergeCell ref="D69:E69"/>
    <mergeCell ref="F68:H68"/>
    <mergeCell ref="I68:J68"/>
    <mergeCell ref="F69:H69"/>
    <mergeCell ref="I69:J69"/>
    <mergeCell ref="F65:J65"/>
    <mergeCell ref="B66:C66"/>
    <mergeCell ref="D66:E66"/>
    <mergeCell ref="F66:H66"/>
    <mergeCell ref="D295:J297"/>
    <mergeCell ref="B281:J281"/>
    <mergeCell ref="B299:J299"/>
    <mergeCell ref="A305:K305"/>
    <mergeCell ref="A276:K276"/>
    <mergeCell ref="A280:K280"/>
    <mergeCell ref="A308:K308"/>
    <mergeCell ref="D289:J291"/>
    <mergeCell ref="A319:K319"/>
    <mergeCell ref="A277:K277"/>
    <mergeCell ref="A278:K278"/>
    <mergeCell ref="A309:K309"/>
    <mergeCell ref="B300:J302"/>
    <mergeCell ref="A306:K306"/>
    <mergeCell ref="B295:C297"/>
    <mergeCell ref="B285:C288"/>
    <mergeCell ref="A179:B184"/>
    <mergeCell ref="C167:K167"/>
    <mergeCell ref="D172:K172"/>
    <mergeCell ref="C173:K173"/>
    <mergeCell ref="C175:K175"/>
    <mergeCell ref="C176:K176"/>
    <mergeCell ref="D178:K178"/>
    <mergeCell ref="C182:K182"/>
    <mergeCell ref="D184:K184"/>
    <mergeCell ref="A186:K186"/>
    <mergeCell ref="A158:K158"/>
    <mergeCell ref="A162:K162"/>
    <mergeCell ref="D166:K166"/>
    <mergeCell ref="C183:K183"/>
    <mergeCell ref="C180:K180"/>
    <mergeCell ref="C179:K179"/>
    <mergeCell ref="A247:K247"/>
    <mergeCell ref="A223:K223"/>
    <mergeCell ref="A246:K246"/>
    <mergeCell ref="A187:C187"/>
    <mergeCell ref="A188:C188"/>
    <mergeCell ref="A189:C189"/>
    <mergeCell ref="A213:K213"/>
    <mergeCell ref="A161:K161"/>
    <mergeCell ref="A165:K165"/>
    <mergeCell ref="A160:K160"/>
    <mergeCell ref="A212:K212"/>
    <mergeCell ref="C170:K170"/>
    <mergeCell ref="C169:K169"/>
    <mergeCell ref="A190:C192"/>
    <mergeCell ref="A193:C195"/>
    <mergeCell ref="F187:K187"/>
    <mergeCell ref="F188:K188"/>
    <mergeCell ref="A16:K17"/>
    <mergeCell ref="A37:K38"/>
    <mergeCell ref="A31:K32"/>
    <mergeCell ref="A49:K49"/>
    <mergeCell ref="A131:E131"/>
    <mergeCell ref="J130:K130"/>
    <mergeCell ref="F131:F135"/>
    <mergeCell ref="A130:E130"/>
    <mergeCell ref="A59:K59"/>
    <mergeCell ref="B64:J64"/>
    <mergeCell ref="B67:C67"/>
    <mergeCell ref="D67:E67"/>
    <mergeCell ref="A127:K127"/>
    <mergeCell ref="A62:K62"/>
    <mergeCell ref="A60:K60"/>
    <mergeCell ref="A129:K129"/>
    <mergeCell ref="A55:K55"/>
    <mergeCell ref="B68:C68"/>
    <mergeCell ref="D68:E68"/>
    <mergeCell ref="B65:E65"/>
    <mergeCell ref="A91:K91"/>
    <mergeCell ref="B96:D96"/>
    <mergeCell ref="C100:D100"/>
    <mergeCell ref="H100:K100"/>
    <mergeCell ref="A137:E137"/>
    <mergeCell ref="A126:K126"/>
    <mergeCell ref="B70:C70"/>
    <mergeCell ref="D70:E70"/>
    <mergeCell ref="F137:F143"/>
    <mergeCell ref="J137:K137"/>
    <mergeCell ref="J138:K138"/>
    <mergeCell ref="J140:K140"/>
    <mergeCell ref="B140:E141"/>
    <mergeCell ref="B142:E143"/>
    <mergeCell ref="A77:K77"/>
    <mergeCell ref="A78:K78"/>
    <mergeCell ref="A79:K79"/>
    <mergeCell ref="A73:K73"/>
    <mergeCell ref="A74:K74"/>
    <mergeCell ref="A75:K75"/>
    <mergeCell ref="A76:K76"/>
    <mergeCell ref="E94:J94"/>
    <mergeCell ref="A80:K80"/>
    <mergeCell ref="A81:K81"/>
    <mergeCell ref="G140:I140"/>
    <mergeCell ref="A82:K82"/>
    <mergeCell ref="A83:K83"/>
    <mergeCell ref="A84:K84"/>
    <mergeCell ref="A85:K85"/>
    <mergeCell ref="A86:K86"/>
    <mergeCell ref="B94:D94"/>
    <mergeCell ref="B111:D111"/>
    <mergeCell ref="F96:G96"/>
    <mergeCell ref="F98:G98"/>
    <mergeCell ref="F100:G100"/>
    <mergeCell ref="F102:G102"/>
    <mergeCell ref="F104:G104"/>
    <mergeCell ref="F106:G106"/>
    <mergeCell ref="G111:J111"/>
    <mergeCell ref="H96:K96"/>
    <mergeCell ref="H98:K98"/>
  </mergeCells>
  <phoneticPr fontId="8"/>
  <conditionalFormatting sqref="E95:K108 A321:A326 E94 K94">
    <cfRule type="cellIs" dxfId="8" priority="11" operator="equal">
      <formula>0</formula>
    </cfRule>
  </conditionalFormatting>
  <conditionalFormatting sqref="A199:K210">
    <cfRule type="cellIs" dxfId="7" priority="10" operator="equal">
      <formula>0</formula>
    </cfRule>
  </conditionalFormatting>
  <conditionalFormatting sqref="B315:K316">
    <cfRule type="cellIs" dxfId="6" priority="9" operator="equal">
      <formula>0</formula>
    </cfRule>
  </conditionalFormatting>
  <conditionalFormatting sqref="B311:K317">
    <cfRule type="cellIs" dxfId="5" priority="8" operator="equal">
      <formula>0</formula>
    </cfRule>
  </conditionalFormatting>
  <conditionalFormatting sqref="A310:A316">
    <cfRule type="cellIs" dxfId="4" priority="7" operator="equal">
      <formula>0</formula>
    </cfRule>
  </conditionalFormatting>
  <conditionalFormatting sqref="B325:K326">
    <cfRule type="cellIs" dxfId="3" priority="6" operator="equal">
      <formula>0</formula>
    </cfRule>
  </conditionalFormatting>
  <conditionalFormatting sqref="B321:K322 B325:K327 B323:H324">
    <cfRule type="cellIs" dxfId="2" priority="5" operator="equal">
      <formula>0</formula>
    </cfRule>
  </conditionalFormatting>
  <conditionalFormatting sqref="I323:K324">
    <cfRule type="cellIs" dxfId="1" priority="2" operator="equal">
      <formula>0</formula>
    </cfRule>
  </conditionalFormatting>
  <conditionalFormatting sqref="D416:J416">
    <cfRule type="cellIs" dxfId="0" priority="1" operator="equal">
      <formula>0</formula>
    </cfRule>
  </conditionalFormatting>
  <pageMargins left="0.7" right="0.7" top="0.75" bottom="0.75" header="0.3" footer="0.3"/>
  <pageSetup paperSize="9" scale="98" fitToHeight="0" orientation="portrait" r:id="rId1"/>
  <rowBreaks count="8" manualBreakCount="8">
    <brk id="48" max="10" man="1"/>
    <brk id="90" max="10" man="1"/>
    <brk id="125" max="10" man="1"/>
    <brk id="164" max="10" man="1"/>
    <brk id="211" max="10" man="1"/>
    <brk id="304" max="10" man="1"/>
    <brk id="330" max="10" man="1"/>
    <brk id="374"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vt:lpstr>
      <vt:lpstr>出力シート!Print_Area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危機管理室（o-kikikanri02）</cp:lastModifiedBy>
  <cp:lastPrinted>2021-10-13T05:13:39Z</cp:lastPrinted>
  <dcterms:modified xsi:type="dcterms:W3CDTF">2023-03-01T04:23:00Z</dcterms:modified>
</cp:coreProperties>
</file>