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01大田市役所\01政策・総務部\危機管理室\200防災関係\210災害弱者・要配慮者関係\要配慮者利用施設関係\計画・訓練用様式およびひな型\"/>
    </mc:Choice>
  </mc:AlternateContent>
  <xr:revisionPtr revIDLastSave="0" documentId="13_ncr:1_{1CDC8B4B-8B5E-4A01-96A6-2533F9F44C9D}" xr6:coauthVersionLast="47" xr6:coauthVersionMax="47" xr10:uidLastSave="{00000000-0000-0000-0000-000000000000}"/>
  <bookViews>
    <workbookView xWindow="-108" yWindow="-108" windowWidth="23256" windowHeight="12576" xr2:uid="{00000000-000D-0000-FFFF-FFFF00000000}"/>
  </bookViews>
  <sheets>
    <sheet name="入力シート" sheetId="1" r:id="rId1"/>
    <sheet name="出力シート" sheetId="2" r:id="rId2"/>
  </sheets>
  <definedNames>
    <definedName name="_xlnm.Print_Area" localSheetId="1">出力シート!$A$1:$K$444</definedName>
    <definedName name="_xlnm.Print_Area" localSheetId="0">入力シート!$A$1:$J$299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64" i="2" l="1"/>
  <c r="B158" i="2"/>
  <c r="A352" i="2" l="1"/>
  <c r="E32" i="1"/>
  <c r="I32" i="1"/>
  <c r="D443" i="2"/>
  <c r="I354" i="2"/>
  <c r="I350" i="2"/>
  <c r="B352" i="2"/>
  <c r="B348" i="2"/>
  <c r="A348" i="2"/>
  <c r="A342" i="2"/>
  <c r="I344" i="2"/>
  <c r="I340" i="2"/>
  <c r="A338" i="2"/>
  <c r="B342" i="2"/>
  <c r="B338" i="2"/>
  <c r="A336" i="2"/>
  <c r="E276" i="2" l="1"/>
  <c r="E275" i="2"/>
  <c r="E270" i="2"/>
  <c r="E240" i="2"/>
  <c r="E235" i="2"/>
  <c r="I219" i="2"/>
  <c r="F219" i="2"/>
  <c r="I220" i="2"/>
  <c r="F220" i="2"/>
  <c r="I221" i="2"/>
  <c r="F221" i="2"/>
  <c r="I222" i="2"/>
  <c r="F222" i="2"/>
  <c r="D222" i="2"/>
  <c r="I223" i="2"/>
  <c r="F223" i="2"/>
  <c r="D223" i="2"/>
  <c r="I224" i="2"/>
  <c r="F224" i="2"/>
  <c r="D224" i="2"/>
  <c r="I225" i="2"/>
  <c r="F225" i="2"/>
  <c r="I226" i="2"/>
  <c r="F226" i="2"/>
  <c r="I227" i="2"/>
  <c r="F227" i="2"/>
  <c r="D227" i="2"/>
  <c r="D226" i="2"/>
  <c r="D225" i="2"/>
  <c r="D221" i="2"/>
  <c r="D220" i="2"/>
  <c r="D219" i="2"/>
  <c r="I218" i="2"/>
  <c r="F218" i="2"/>
  <c r="D218" i="2"/>
  <c r="A227" i="2"/>
  <c r="A226" i="2"/>
  <c r="A225" i="2"/>
  <c r="A224" i="2"/>
  <c r="A223" i="2"/>
  <c r="A222" i="2"/>
  <c r="A221" i="2"/>
  <c r="A220" i="2"/>
  <c r="A219" i="2"/>
  <c r="A218" i="2"/>
  <c r="D203" i="2"/>
  <c r="C198" i="2"/>
  <c r="B166" i="2"/>
  <c r="B152" i="2"/>
  <c r="B156" i="2"/>
  <c r="B160" i="2"/>
  <c r="B150" i="2"/>
  <c r="E97" i="2"/>
  <c r="E113" i="2"/>
  <c r="H125" i="2"/>
  <c r="H123" i="2"/>
  <c r="H121" i="2"/>
  <c r="H119" i="2"/>
  <c r="H117" i="2"/>
  <c r="H115" i="2"/>
  <c r="H109" i="2"/>
  <c r="H107" i="2"/>
  <c r="H105" i="2"/>
  <c r="H103" i="2"/>
  <c r="H101" i="2"/>
  <c r="H99" i="2"/>
  <c r="D70" i="2" l="1"/>
  <c r="D400" i="2" l="1"/>
  <c r="D399" i="2"/>
  <c r="I71" i="2" l="1"/>
  <c r="F71" i="2"/>
  <c r="C10" i="1"/>
  <c r="E10" i="1"/>
  <c r="G10" i="1"/>
  <c r="M323" i="2" l="1"/>
  <c r="B323" i="2" s="1"/>
  <c r="M315" i="2"/>
  <c r="D315" i="2" s="1"/>
  <c r="M318" i="2"/>
  <c r="D318" i="2" s="1"/>
  <c r="M312" i="2"/>
  <c r="D312" i="2" s="1"/>
  <c r="M308" i="2"/>
  <c r="M305" i="2"/>
  <c r="D305" i="2" s="1"/>
  <c r="D308" i="2" l="1"/>
  <c r="E269" i="2" l="1"/>
  <c r="E268" i="2"/>
  <c r="D72" i="2"/>
  <c r="B72" i="2"/>
  <c r="B70" i="2"/>
  <c r="A31" i="2"/>
  <c r="A37" i="2" l="1"/>
  <c r="C192" i="2" l="1"/>
</calcChain>
</file>

<file path=xl/sharedStrings.xml><?xml version="1.0" encoding="utf-8"?>
<sst xmlns="http://schemas.openxmlformats.org/spreadsheetml/2006/main" count="704" uniqueCount="400">
  <si>
    <t>入力項目</t>
  </si>
  <si>
    <t>入力セル</t>
  </si>
  <si>
    <t>入力例</t>
  </si>
  <si>
    <t>体制確立の判断時期</t>
  </si>
  <si>
    <t>活動内容</t>
  </si>
  <si>
    <t>収集する情報</t>
  </si>
  <si>
    <t>収集方法</t>
  </si>
  <si>
    <t>情報収集・伝達</t>
  </si>
  <si>
    <t>　　　　　　　　　　　　　　　　　</t>
  </si>
  <si>
    <t>（施設の情報）</t>
    <rPh sb="1" eb="3">
      <t>シセツ</t>
    </rPh>
    <rPh sb="4" eb="6">
      <t>ジョウホウ</t>
    </rPh>
    <phoneticPr fontId="8"/>
  </si>
  <si>
    <t>.</t>
    <phoneticPr fontId="8"/>
  </si>
  <si>
    <t>（情報入手手段）</t>
    <rPh sb="1" eb="3">
      <t>ジョウホウ</t>
    </rPh>
    <rPh sb="3" eb="5">
      <t>ニュウシュ</t>
    </rPh>
    <rPh sb="5" eb="7">
      <t>シュダン</t>
    </rPh>
    <phoneticPr fontId="8"/>
  </si>
  <si>
    <t>ファックス</t>
    <phoneticPr fontId="8"/>
  </si>
  <si>
    <t>インターネット</t>
    <phoneticPr fontId="8"/>
  </si>
  <si>
    <t>（避難に関する情報）</t>
    <rPh sb="1" eb="3">
      <t>ヒナン</t>
    </rPh>
    <rPh sb="4" eb="5">
      <t>カン</t>
    </rPh>
    <rPh sb="7" eb="9">
      <t>ジョウホウ</t>
    </rPh>
    <phoneticPr fontId="8"/>
  </si>
  <si>
    <t>（教育・訓練に関する情報）</t>
    <rPh sb="1" eb="3">
      <t>キョウイク</t>
    </rPh>
    <rPh sb="4" eb="6">
      <t>クンレン</t>
    </rPh>
    <rPh sb="7" eb="8">
      <t>カン</t>
    </rPh>
    <rPh sb="10" eb="12">
      <t>ジョウホウ</t>
    </rPh>
    <phoneticPr fontId="8"/>
  </si>
  <si>
    <t>「避難確保計画作成シート」</t>
    <rPh sb="1" eb="3">
      <t>ヒナン</t>
    </rPh>
    <rPh sb="3" eb="5">
      <t>カクホ</t>
    </rPh>
    <rPh sb="5" eb="7">
      <t>ケイカク</t>
    </rPh>
    <rPh sb="7" eb="9">
      <t>サクセイ</t>
    </rPh>
    <phoneticPr fontId="8"/>
  </si>
  <si>
    <t>年</t>
    <rPh sb="0" eb="1">
      <t>ネン</t>
    </rPh>
    <phoneticPr fontId="8"/>
  </si>
  <si>
    <t>月</t>
    <rPh sb="0" eb="1">
      <t>ガツ</t>
    </rPh>
    <phoneticPr fontId="8"/>
  </si>
  <si>
    <t>日</t>
    <rPh sb="0" eb="1">
      <t>ニチ</t>
    </rPh>
    <phoneticPr fontId="8"/>
  </si>
  <si>
    <t>気象情報</t>
    <phoneticPr fontId="8"/>
  </si>
  <si>
    <t>○：有り、－：無し</t>
    <rPh sb="2" eb="3">
      <t>アリ</t>
    </rPh>
    <rPh sb="7" eb="8">
      <t>ナシ</t>
    </rPh>
    <phoneticPr fontId="8"/>
  </si>
  <si>
    <t>昼間・夜間</t>
    <rPh sb="0" eb="2">
      <t>ヒルマ</t>
    </rPh>
    <rPh sb="3" eb="5">
      <t>ヤカン</t>
    </rPh>
    <phoneticPr fontId="8"/>
  </si>
  <si>
    <t>休日</t>
    <rPh sb="0" eb="2">
      <t>キュウジツ</t>
    </rPh>
    <phoneticPr fontId="8"/>
  </si>
  <si>
    <t>利用者</t>
    <rPh sb="0" eb="3">
      <t>リヨウシャ</t>
    </rPh>
    <phoneticPr fontId="8"/>
  </si>
  <si>
    <t>施設職員</t>
    <rPh sb="0" eb="2">
      <t>シセツ</t>
    </rPh>
    <rPh sb="2" eb="4">
      <t>ショクイン</t>
    </rPh>
    <phoneticPr fontId="8"/>
  </si>
  <si>
    <t>人　　　　　数</t>
    <rPh sb="0" eb="1">
      <t>ヒト</t>
    </rPh>
    <rPh sb="6" eb="7">
      <t>スウ</t>
    </rPh>
    <phoneticPr fontId="8"/>
  </si>
  <si>
    <t>昼間</t>
    <rPh sb="0" eb="2">
      <t>ヒルマ</t>
    </rPh>
    <phoneticPr fontId="8"/>
  </si>
  <si>
    <t>夜間</t>
    <rPh sb="0" eb="2">
      <t>ヤカン</t>
    </rPh>
    <phoneticPr fontId="8"/>
  </si>
  <si>
    <t>別紙１</t>
    <phoneticPr fontId="8"/>
  </si>
  <si>
    <t>避難経路図</t>
    <rPh sb="0" eb="2">
      <t>ヒナン</t>
    </rPh>
    <rPh sb="2" eb="4">
      <t>ケイロ</t>
    </rPh>
    <rPh sb="4" eb="5">
      <t>ズ</t>
    </rPh>
    <phoneticPr fontId="8"/>
  </si>
  <si>
    <t>移動手段</t>
    <rPh sb="0" eb="2">
      <t>イドウ</t>
    </rPh>
    <rPh sb="2" eb="4">
      <t>シュダン</t>
    </rPh>
    <phoneticPr fontId="8"/>
  </si>
  <si>
    <t>屋内安全確保</t>
    <rPh sb="0" eb="2">
      <t>オクナイ</t>
    </rPh>
    <rPh sb="2" eb="4">
      <t>アンゼン</t>
    </rPh>
    <rPh sb="4" eb="6">
      <t>カクホ</t>
    </rPh>
    <phoneticPr fontId="8"/>
  </si>
  <si>
    <t>そのほか</t>
    <phoneticPr fontId="8"/>
  </si>
  <si>
    <t>備　蓄　品</t>
    <rPh sb="0" eb="1">
      <t>ソナエ</t>
    </rPh>
    <rPh sb="2" eb="3">
      <t>チク</t>
    </rPh>
    <rPh sb="4" eb="5">
      <t>ヒン</t>
    </rPh>
    <phoneticPr fontId="8"/>
  </si>
  <si>
    <t>浸水を防ぐための対策</t>
    <rPh sb="0" eb="2">
      <t>シンスイ</t>
    </rPh>
    <rPh sb="3" eb="4">
      <t>フセ</t>
    </rPh>
    <rPh sb="8" eb="10">
      <t>タイサク</t>
    </rPh>
    <phoneticPr fontId="8"/>
  </si>
  <si>
    <t>昼間</t>
    <rPh sb="0" eb="2">
      <t>チュウカン</t>
    </rPh>
    <phoneticPr fontId="8"/>
  </si>
  <si>
    <t>避難場所の住所</t>
  </si>
  <si>
    <t>避難場所名</t>
    <rPh sb="0" eb="2">
      <t>ヒナン</t>
    </rPh>
    <rPh sb="2" eb="4">
      <t>バショ</t>
    </rPh>
    <rPh sb="4" eb="5">
      <t>メイ</t>
    </rPh>
    <phoneticPr fontId="8"/>
  </si>
  <si>
    <t>避難場所までの移動距離</t>
    <rPh sb="0" eb="2">
      <t>ヒナン</t>
    </rPh>
    <rPh sb="2" eb="4">
      <t>バショ</t>
    </rPh>
    <rPh sb="7" eb="9">
      <t>イドウ</t>
    </rPh>
    <rPh sb="9" eb="11">
      <t>キョリ</t>
    </rPh>
    <phoneticPr fontId="8"/>
  </si>
  <si>
    <t>避難場所までの移動手段</t>
    <rPh sb="0" eb="2">
      <t>ヒナン</t>
    </rPh>
    <rPh sb="2" eb="4">
      <t>バショ</t>
    </rPh>
    <rPh sb="7" eb="9">
      <t>イドウ</t>
    </rPh>
    <rPh sb="9" eb="11">
      <t>シュダン</t>
    </rPh>
    <phoneticPr fontId="8"/>
  </si>
  <si>
    <t>ｍ</t>
    <phoneticPr fontId="8"/>
  </si>
  <si>
    <t>車両の場合</t>
    <rPh sb="0" eb="2">
      <t>シャリョウ</t>
    </rPh>
    <rPh sb="3" eb="5">
      <t>バアイ</t>
    </rPh>
    <phoneticPr fontId="8"/>
  </si>
  <si>
    <t>訓練対象者①</t>
    <rPh sb="0" eb="2">
      <t>クンレン</t>
    </rPh>
    <rPh sb="2" eb="5">
      <t>タイショウシャ</t>
    </rPh>
    <phoneticPr fontId="8"/>
  </si>
  <si>
    <t>訓練対象者②</t>
    <rPh sb="0" eb="2">
      <t>クンレン</t>
    </rPh>
    <rPh sb="2" eb="5">
      <t>タイショウシャ</t>
    </rPh>
    <phoneticPr fontId="8"/>
  </si>
  <si>
    <t>研修対象者①</t>
    <rPh sb="0" eb="2">
      <t>ケンシュウ</t>
    </rPh>
    <rPh sb="2" eb="5">
      <t>タイショウシャ</t>
    </rPh>
    <phoneticPr fontId="8"/>
  </si>
  <si>
    <t>研修対象者②</t>
    <rPh sb="0" eb="2">
      <t>ケンシュウ</t>
    </rPh>
    <rPh sb="2" eb="5">
      <t>タイショウシャ</t>
    </rPh>
    <phoneticPr fontId="8"/>
  </si>
  <si>
    <t>研修の内容①</t>
    <rPh sb="0" eb="2">
      <t>ケンシュウ</t>
    </rPh>
    <rPh sb="3" eb="5">
      <t>ナイヨウ</t>
    </rPh>
    <phoneticPr fontId="8"/>
  </si>
  <si>
    <t>研修の内容②</t>
    <rPh sb="0" eb="2">
      <t>ケンシュウ</t>
    </rPh>
    <rPh sb="3" eb="5">
      <t>ナイヨウ</t>
    </rPh>
    <phoneticPr fontId="8"/>
  </si>
  <si>
    <t>訓練の内容①</t>
    <rPh sb="0" eb="2">
      <t>クンレン</t>
    </rPh>
    <rPh sb="3" eb="5">
      <t>ナイヨウ</t>
    </rPh>
    <phoneticPr fontId="8"/>
  </si>
  <si>
    <t>訓練の内容②</t>
    <rPh sb="0" eb="2">
      <t>クンレン</t>
    </rPh>
    <rPh sb="3" eb="5">
      <t>ナイヨウ</t>
    </rPh>
    <phoneticPr fontId="8"/>
  </si>
  <si>
    <t>避難誘導</t>
    <rPh sb="0" eb="2">
      <t>ヒナン</t>
    </rPh>
    <rPh sb="2" eb="4">
      <t>ユウドウ</t>
    </rPh>
    <phoneticPr fontId="8"/>
  </si>
  <si>
    <t>防災情報及び避難誘導</t>
    <rPh sb="0" eb="2">
      <t>ボウサイ</t>
    </rPh>
    <rPh sb="2" eb="4">
      <t>ジョウホウ</t>
    </rPh>
    <rPh sb="4" eb="5">
      <t>オヨ</t>
    </rPh>
    <rPh sb="6" eb="8">
      <t>ヒナン</t>
    </rPh>
    <rPh sb="8" eb="10">
      <t>ユウドウ</t>
    </rPh>
    <phoneticPr fontId="8"/>
  </si>
  <si>
    <t>休日設定の有無</t>
    <rPh sb="0" eb="2">
      <t>キュウジツ</t>
    </rPh>
    <rPh sb="2" eb="4">
      <t>セッテイ</t>
    </rPh>
    <rPh sb="5" eb="7">
      <t>ウム</t>
    </rPh>
    <phoneticPr fontId="8"/>
  </si>
  <si>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</si>
  <si>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8"/>
  </si>
  <si>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8"/>
  </si>
  <si>
    <t>【注意！】</t>
    <rPh sb="1" eb="3">
      <t>チュウイ</t>
    </rPh>
    <phoneticPr fontId="8"/>
  </si>
  <si>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8"/>
  </si>
  <si>
    <t>テレビ</t>
    <phoneticPr fontId="8"/>
  </si>
  <si>
    <t>ラジオ</t>
    <phoneticPr fontId="8"/>
  </si>
  <si>
    <t>タブレット端末</t>
    <rPh sb="5" eb="7">
      <t>タンマツ</t>
    </rPh>
    <phoneticPr fontId="8"/>
  </si>
  <si>
    <t>ファックス</t>
    <phoneticPr fontId="8"/>
  </si>
  <si>
    <t>携帯電話</t>
    <rPh sb="0" eb="2">
      <t>ケイタイ</t>
    </rPh>
    <rPh sb="2" eb="4">
      <t>デンワ</t>
    </rPh>
    <phoneticPr fontId="8"/>
  </si>
  <si>
    <t>乾電池</t>
    <rPh sb="0" eb="3">
      <t>カンデンチ</t>
    </rPh>
    <phoneticPr fontId="8"/>
  </si>
  <si>
    <t>携帯電話用バッテリー</t>
    <rPh sb="0" eb="2">
      <t>ケイタイ</t>
    </rPh>
    <rPh sb="2" eb="4">
      <t>デンワ</t>
    </rPh>
    <rPh sb="4" eb="5">
      <t>ヨウ</t>
    </rPh>
    <phoneticPr fontId="8"/>
  </si>
  <si>
    <t>その他</t>
    <rPh sb="2" eb="3">
      <t>タ</t>
    </rPh>
    <phoneticPr fontId="8"/>
  </si>
  <si>
    <t>避難誘導</t>
    <phoneticPr fontId="8"/>
  </si>
  <si>
    <t>従業員名簿</t>
    <rPh sb="0" eb="3">
      <t>ジュウギョウイン</t>
    </rPh>
    <rPh sb="3" eb="5">
      <t>メイボ</t>
    </rPh>
    <phoneticPr fontId="8"/>
  </si>
  <si>
    <t>利用者名簿</t>
    <rPh sb="0" eb="3">
      <t>リヨウシャ</t>
    </rPh>
    <rPh sb="3" eb="5">
      <t>メイボ</t>
    </rPh>
    <phoneticPr fontId="8"/>
  </si>
  <si>
    <t>案内旗</t>
    <rPh sb="0" eb="2">
      <t>アンナイ</t>
    </rPh>
    <rPh sb="2" eb="3">
      <t>ハタ</t>
    </rPh>
    <phoneticPr fontId="8"/>
  </si>
  <si>
    <t>懐中電灯</t>
    <rPh sb="0" eb="2">
      <t>カイチュウ</t>
    </rPh>
    <rPh sb="2" eb="4">
      <t>デントウ</t>
    </rPh>
    <phoneticPr fontId="8"/>
  </si>
  <si>
    <t>拡声器</t>
    <rPh sb="0" eb="3">
      <t>カクセイキ</t>
    </rPh>
    <phoneticPr fontId="8"/>
  </si>
  <si>
    <t>ライフジャケット</t>
    <phoneticPr fontId="8"/>
  </si>
  <si>
    <t>蛍光塗料</t>
    <rPh sb="0" eb="2">
      <t>ケイコウ</t>
    </rPh>
    <rPh sb="2" eb="4">
      <t>トリョウ</t>
    </rPh>
    <phoneticPr fontId="8"/>
  </si>
  <si>
    <t>水</t>
    <rPh sb="0" eb="1">
      <t>ミズ</t>
    </rPh>
    <phoneticPr fontId="8"/>
  </si>
  <si>
    <t>食料</t>
    <rPh sb="0" eb="2">
      <t>ショクリョウ</t>
    </rPh>
    <phoneticPr fontId="8"/>
  </si>
  <si>
    <t>寝具</t>
    <rPh sb="0" eb="2">
      <t>シング</t>
    </rPh>
    <phoneticPr fontId="8"/>
  </si>
  <si>
    <t>防寒具</t>
    <rPh sb="0" eb="3">
      <t>ボウカング</t>
    </rPh>
    <phoneticPr fontId="8"/>
  </si>
  <si>
    <t>おむつ</t>
    <phoneticPr fontId="8"/>
  </si>
  <si>
    <t>おしりふき</t>
    <phoneticPr fontId="8"/>
  </si>
  <si>
    <t>おやつ</t>
    <phoneticPr fontId="8"/>
  </si>
  <si>
    <t>おんぶひも</t>
    <phoneticPr fontId="8"/>
  </si>
  <si>
    <t>ウエットティッシュ</t>
    <phoneticPr fontId="8"/>
  </si>
  <si>
    <t>ゴミ袋</t>
    <rPh sb="2" eb="3">
      <t>ブクロ</t>
    </rPh>
    <phoneticPr fontId="8"/>
  </si>
  <si>
    <t>タオル</t>
    <phoneticPr fontId="8"/>
  </si>
  <si>
    <t>土のう</t>
    <rPh sb="0" eb="1">
      <t>ド</t>
    </rPh>
    <phoneticPr fontId="8"/>
  </si>
  <si>
    <t>止水板</t>
    <rPh sb="0" eb="2">
      <t>シスイ</t>
    </rPh>
    <rPh sb="2" eb="3">
      <t>バン</t>
    </rPh>
    <phoneticPr fontId="8"/>
  </si>
  <si>
    <t>台</t>
    <rPh sb="0" eb="1">
      <t>ダイ</t>
    </rPh>
    <phoneticPr fontId="8"/>
  </si>
  <si>
    <t>有りの場合→</t>
    <rPh sb="0" eb="1">
      <t>ア</t>
    </rPh>
    <rPh sb="3" eb="5">
      <t>バアイ</t>
    </rPh>
    <phoneticPr fontId="8"/>
  </si>
  <si>
    <t>無</t>
  </si>
  <si>
    <t>個</t>
    <rPh sb="0" eb="1">
      <t>コ</t>
    </rPh>
    <phoneticPr fontId="8"/>
  </si>
  <si>
    <t>着</t>
    <rPh sb="0" eb="1">
      <t>チャク</t>
    </rPh>
    <phoneticPr fontId="8"/>
  </si>
  <si>
    <t>枚</t>
    <rPh sb="0" eb="1">
      <t>マイ</t>
    </rPh>
    <phoneticPr fontId="8"/>
  </si>
  <si>
    <t>日分</t>
    <rPh sb="0" eb="2">
      <t>ニチブン</t>
    </rPh>
    <phoneticPr fontId="8"/>
  </si>
  <si>
    <t>人分</t>
    <rPh sb="0" eb="1">
      <t>ニン</t>
    </rPh>
    <rPh sb="1" eb="2">
      <t>ブン</t>
    </rPh>
    <phoneticPr fontId="8"/>
  </si>
  <si>
    <t>人分</t>
    <rPh sb="0" eb="1">
      <t>ヒト</t>
    </rPh>
    <rPh sb="1" eb="2">
      <t>ブン</t>
    </rPh>
    <phoneticPr fontId="8"/>
  </si>
  <si>
    <t>平日と同じ／平日と異なる</t>
    <rPh sb="0" eb="2">
      <t>ヘイジツ</t>
    </rPh>
    <rPh sb="3" eb="4">
      <t>オナ</t>
    </rPh>
    <rPh sb="6" eb="8">
      <t>ヘイジツ</t>
    </rPh>
    <rPh sb="9" eb="10">
      <t>コト</t>
    </rPh>
    <phoneticPr fontId="8"/>
  </si>
  <si>
    <t>○／－</t>
    <phoneticPr fontId="8"/>
  </si>
  <si>
    <t>無／有</t>
    <rPh sb="0" eb="1">
      <t>ナシ</t>
    </rPh>
    <rPh sb="2" eb="3">
      <t>アリ</t>
    </rPh>
    <phoneticPr fontId="8"/>
  </si>
  <si>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8"/>
  </si>
  <si>
    <t>　避難場所</t>
    <phoneticPr fontId="8"/>
  </si>
  <si>
    <t>　</t>
    <phoneticPr fontId="8"/>
  </si>
  <si>
    <t>　屋内安全確保を図る場所</t>
    <rPh sb="1" eb="3">
      <t>オクナイ</t>
    </rPh>
    <rPh sb="3" eb="5">
      <t>アンゼン</t>
    </rPh>
    <rPh sb="5" eb="7">
      <t>カクホ</t>
    </rPh>
    <rPh sb="8" eb="9">
      <t>ハカ</t>
    </rPh>
    <rPh sb="10" eb="12">
      <t>バショ</t>
    </rPh>
    <phoneticPr fontId="8"/>
  </si>
  <si>
    <t>　情報収集・伝達に係る機材等</t>
    <rPh sb="1" eb="3">
      <t>ジョウホウ</t>
    </rPh>
    <rPh sb="3" eb="5">
      <t>シュウシュウ</t>
    </rPh>
    <rPh sb="6" eb="8">
      <t>デンタツ</t>
    </rPh>
    <rPh sb="9" eb="10">
      <t>カカ</t>
    </rPh>
    <rPh sb="11" eb="13">
      <t>キザイ</t>
    </rPh>
    <rPh sb="13" eb="14">
      <t>トウ</t>
    </rPh>
    <phoneticPr fontId="8"/>
  </si>
  <si>
    <t>　避難誘導に係る機材等</t>
    <rPh sb="1" eb="3">
      <t>ヒナン</t>
    </rPh>
    <rPh sb="3" eb="5">
      <t>ユウドウ</t>
    </rPh>
    <rPh sb="6" eb="7">
      <t>カカ</t>
    </rPh>
    <rPh sb="8" eb="10">
      <t>キザイ</t>
    </rPh>
    <rPh sb="10" eb="11">
      <t>トウ</t>
    </rPh>
    <phoneticPr fontId="8"/>
  </si>
  <si>
    <t>　屋内安全確保に係る機材等</t>
    <rPh sb="1" eb="3">
      <t>オクナイ</t>
    </rPh>
    <rPh sb="3" eb="5">
      <t>アンゼン</t>
    </rPh>
    <rPh sb="5" eb="7">
      <t>カクホ</t>
    </rPh>
    <rPh sb="8" eb="9">
      <t>カカ</t>
    </rPh>
    <rPh sb="10" eb="12">
      <t>キザイ</t>
    </rPh>
    <rPh sb="12" eb="13">
      <t>トウ</t>
    </rPh>
    <phoneticPr fontId="8"/>
  </si>
  <si>
    <t>　施設利用者に係る機材等</t>
    <rPh sb="1" eb="3">
      <t>シセツ</t>
    </rPh>
    <rPh sb="3" eb="6">
      <t>リヨウシャ</t>
    </rPh>
    <rPh sb="7" eb="8">
      <t>カカ</t>
    </rPh>
    <rPh sb="9" eb="11">
      <t>キザイ</t>
    </rPh>
    <rPh sb="11" eb="12">
      <t>トウ</t>
    </rPh>
    <phoneticPr fontId="8"/>
  </si>
  <si>
    <t>　その他の機材等</t>
    <rPh sb="3" eb="4">
      <t>タ</t>
    </rPh>
    <rPh sb="5" eb="7">
      <t>キザイ</t>
    </rPh>
    <rPh sb="7" eb="8">
      <t>トウ</t>
    </rPh>
    <phoneticPr fontId="8"/>
  </si>
  <si>
    <t>　浸水を防ぐための機材等</t>
    <rPh sb="1" eb="3">
      <t>シンスイ</t>
    </rPh>
    <rPh sb="4" eb="5">
      <t>フセ</t>
    </rPh>
    <rPh sb="9" eb="11">
      <t>キザイ</t>
    </rPh>
    <rPh sb="11" eb="12">
      <t>トウ</t>
    </rPh>
    <phoneticPr fontId="8"/>
  </si>
  <si>
    <t>　研修実施（毎年）</t>
    <rPh sb="1" eb="3">
      <t>ケンシュウ</t>
    </rPh>
    <rPh sb="6" eb="8">
      <t>マイトシ</t>
    </rPh>
    <phoneticPr fontId="8"/>
  </si>
  <si>
    <t>　訓練実施（毎年）</t>
    <rPh sb="6" eb="8">
      <t>マイトシ</t>
    </rPh>
    <phoneticPr fontId="8"/>
  </si>
  <si>
    <t>　施設の収容人数の状況</t>
    <rPh sb="1" eb="3">
      <t>シセツ</t>
    </rPh>
    <rPh sb="4" eb="6">
      <t>シュウヨウ</t>
    </rPh>
    <rPh sb="6" eb="8">
      <t>ニンズウ</t>
    </rPh>
    <rPh sb="9" eb="11">
      <t>ジョウキョウ</t>
    </rPh>
    <phoneticPr fontId="8"/>
  </si>
  <si>
    <t>計画作成年月日</t>
  </si>
  <si>
    <t>施設名</t>
  </si>
  <si>
    <t>住所</t>
  </si>
  <si>
    <t>所在市町村名</t>
  </si>
  <si>
    <t>所在地区名（避難勧告等の発令先地区名）</t>
  </si>
  <si>
    <t>器</t>
    <rPh sb="0" eb="1">
      <t>キ</t>
    </rPh>
    <phoneticPr fontId="8"/>
  </si>
  <si>
    <t>施設所在地</t>
    <rPh sb="0" eb="2">
      <t>シセツ</t>
    </rPh>
    <rPh sb="2" eb="5">
      <t>ショザイチ</t>
    </rPh>
    <phoneticPr fontId="8"/>
  </si>
  <si>
    <t>避難場所</t>
    <rPh sb="0" eb="2">
      <t>ヒナン</t>
    </rPh>
    <rPh sb="2" eb="4">
      <t>バショ</t>
    </rPh>
    <phoneticPr fontId="8"/>
  </si>
  <si>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8"/>
  </si>
  <si>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8"/>
  </si>
  <si>
    <t>施設及び避難先の位置と、施設から避難先までの避難ルートを貼り付けて下さい。</t>
    <rPh sb="6" eb="7">
      <t>サキ</t>
    </rPh>
    <rPh sb="18" eb="19">
      <t>サキ</t>
    </rPh>
    <rPh sb="28" eb="29">
      <t>ハ</t>
    </rPh>
    <rPh sb="30" eb="31">
      <t>ツ</t>
    </rPh>
    <rPh sb="33" eb="34">
      <t>クダ</t>
    </rPh>
    <phoneticPr fontId="8"/>
  </si>
  <si>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8"/>
  </si>
  <si>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8"/>
  </si>
  <si>
    <t>土砂災害時の避難確保計画</t>
    <rPh sb="0" eb="2">
      <t>ドシャ</t>
    </rPh>
    <rPh sb="2" eb="4">
      <t>サイガイ</t>
    </rPh>
    <phoneticPr fontId="8"/>
  </si>
  <si>
    <t>○○○○園</t>
    <phoneticPr fontId="8"/>
  </si>
  <si>
    <t>大田市大田町○○－○○－○○</t>
    <rPh sb="0" eb="2">
      <t>オオダ</t>
    </rPh>
    <rPh sb="2" eb="3">
      <t>シ</t>
    </rPh>
    <rPh sb="3" eb="6">
      <t>オオタマチ</t>
    </rPh>
    <phoneticPr fontId="8"/>
  </si>
  <si>
    <t>大田市</t>
    <rPh sb="0" eb="2">
      <t>オオダ</t>
    </rPh>
    <rPh sb="2" eb="3">
      <t>シ</t>
    </rPh>
    <phoneticPr fontId="8"/>
  </si>
  <si>
    <t>指定緊急避難場所</t>
    <rPh sb="0" eb="2">
      <t>シテイ</t>
    </rPh>
    <rPh sb="2" eb="4">
      <t>キンキュウ</t>
    </rPh>
    <rPh sb="4" eb="6">
      <t>ヒナン</t>
    </rPh>
    <rPh sb="6" eb="8">
      <t>バショ</t>
    </rPh>
    <phoneticPr fontId="8"/>
  </si>
  <si>
    <t>施設内避難場所</t>
    <rPh sb="0" eb="2">
      <t>シセツ</t>
    </rPh>
    <rPh sb="2" eb="3">
      <t>ナイ</t>
    </rPh>
    <rPh sb="3" eb="5">
      <t>ヒナン</t>
    </rPh>
    <rPh sb="5" eb="7">
      <t>バショ</t>
    </rPh>
    <phoneticPr fontId="8"/>
  </si>
  <si>
    <t>○○○公園</t>
    <rPh sb="3" eb="5">
      <t>コウエン</t>
    </rPh>
    <rPh sb="4" eb="5">
      <t>エン</t>
    </rPh>
    <phoneticPr fontId="8"/>
  </si>
  <si>
    <t>○階○○会議室</t>
    <rPh sb="1" eb="2">
      <t>カイ</t>
    </rPh>
    <rPh sb="4" eb="7">
      <t>カイギシツ</t>
    </rPh>
    <phoneticPr fontId="8"/>
  </si>
  <si>
    <t>○○○公園</t>
    <phoneticPr fontId="8"/>
  </si>
  <si>
    <t>大田市○○町○○</t>
    <rPh sb="0" eb="3">
      <t>オオダシ</t>
    </rPh>
    <rPh sb="5" eb="6">
      <t>チョウ</t>
    </rPh>
    <phoneticPr fontId="8"/>
  </si>
  <si>
    <t>大田市○○町</t>
    <rPh sb="0" eb="3">
      <t>オオダシ</t>
    </rPh>
    <rPh sb="5" eb="6">
      <t>マチ</t>
    </rPh>
    <phoneticPr fontId="8"/>
  </si>
  <si>
    <t>大田市大田町○○－○○－○○</t>
    <rPh sb="0" eb="3">
      <t>オオダシ</t>
    </rPh>
    <rPh sb="3" eb="6">
      <t>オオタマチ</t>
    </rPh>
    <phoneticPr fontId="8"/>
  </si>
  <si>
    <t>施設職員5名　利用者10名　など</t>
    <rPh sb="0" eb="2">
      <t>シセツ</t>
    </rPh>
    <rPh sb="2" eb="4">
      <t>ショクイン</t>
    </rPh>
    <rPh sb="5" eb="6">
      <t>メイ</t>
    </rPh>
    <rPh sb="7" eb="10">
      <t>リヨウシャ</t>
    </rPh>
    <rPh sb="12" eb="13">
      <t>メイ</t>
    </rPh>
    <phoneticPr fontId="8"/>
  </si>
  <si>
    <t>施設職員2名　利用者10名　など</t>
    <rPh sb="0" eb="2">
      <t>シセツ</t>
    </rPh>
    <rPh sb="2" eb="4">
      <t>ショクイン</t>
    </rPh>
    <rPh sb="5" eb="6">
      <t>メイ</t>
    </rPh>
    <rPh sb="7" eb="10">
      <t>リヨウシャ</t>
    </rPh>
    <rPh sb="12" eb="13">
      <t>メイ</t>
    </rPh>
    <phoneticPr fontId="8"/>
  </si>
  <si>
    <t>　組織体制《昼間》</t>
    <rPh sb="1" eb="3">
      <t>ソシキ</t>
    </rPh>
    <rPh sb="3" eb="5">
      <t>タイセイ</t>
    </rPh>
    <rPh sb="6" eb="8">
      <t>ヒルマ</t>
    </rPh>
    <phoneticPr fontId="8"/>
  </si>
  <si>
    <t>施設統括</t>
    <rPh sb="0" eb="1">
      <t>シ</t>
    </rPh>
    <rPh sb="1" eb="2">
      <t>セツ</t>
    </rPh>
    <rPh sb="2" eb="4">
      <t>トウカツ</t>
    </rPh>
    <phoneticPr fontId="8"/>
  </si>
  <si>
    <t>情報収集班（班長）</t>
    <rPh sb="0" eb="2">
      <t>ジョウホウ</t>
    </rPh>
    <rPh sb="2" eb="4">
      <t>シュウシュウ</t>
    </rPh>
    <rPh sb="4" eb="5">
      <t>ハン</t>
    </rPh>
    <rPh sb="6" eb="8">
      <t>ハンチョウ</t>
    </rPh>
    <phoneticPr fontId="8"/>
  </si>
  <si>
    <t>　　　　　（副班長）</t>
    <rPh sb="6" eb="7">
      <t>フク</t>
    </rPh>
    <rPh sb="7" eb="9">
      <t>ハンチョウ</t>
    </rPh>
    <phoneticPr fontId="8"/>
  </si>
  <si>
    <t>避難誘導班（班長）</t>
    <rPh sb="0" eb="2">
      <t>ヒナン</t>
    </rPh>
    <rPh sb="2" eb="4">
      <t>ユウドウ</t>
    </rPh>
    <rPh sb="4" eb="5">
      <t>ハン</t>
    </rPh>
    <rPh sb="6" eb="8">
      <t>ハンチョウ</t>
    </rPh>
    <phoneticPr fontId="8"/>
  </si>
  <si>
    <t>指　揮　班（班長）</t>
    <rPh sb="0" eb="1">
      <t>ユビ</t>
    </rPh>
    <rPh sb="2" eb="3">
      <t>キ</t>
    </rPh>
    <rPh sb="4" eb="5">
      <t>ハン</t>
    </rPh>
    <rPh sb="6" eb="8">
      <t>ハンチョウ</t>
    </rPh>
    <phoneticPr fontId="8"/>
  </si>
  <si>
    <t>　組織体制《夜間》</t>
    <rPh sb="6" eb="7">
      <t>ヨル</t>
    </rPh>
    <phoneticPr fontId="8"/>
  </si>
  <si>
    <t>　　　　　電話番号</t>
    <phoneticPr fontId="8"/>
  </si>
  <si>
    <t>　　　　　FAX</t>
    <phoneticPr fontId="8"/>
  </si>
  <si>
    <t>メールアドレス</t>
    <phoneticPr fontId="8"/>
  </si>
  <si>
    <t>　　　　　メールアドレス</t>
    <phoneticPr fontId="8"/>
  </si>
  <si>
    <t>（関係機関）</t>
    <rPh sb="1" eb="3">
      <t>カンケイ</t>
    </rPh>
    <rPh sb="3" eb="5">
      <t>キカン</t>
    </rPh>
    <phoneticPr fontId="8"/>
  </si>
  <si>
    <t>自治会（会長）</t>
    <rPh sb="0" eb="3">
      <t>ジチカイ</t>
    </rPh>
    <rPh sb="4" eb="6">
      <t>カイチョウ</t>
    </rPh>
    <phoneticPr fontId="8"/>
  </si>
  <si>
    <t>自主防災会（会長）</t>
    <rPh sb="0" eb="2">
      <t>ジシュ</t>
    </rPh>
    <rPh sb="2" eb="4">
      <t>ボウサイ</t>
    </rPh>
    <rPh sb="4" eb="5">
      <t>カイ</t>
    </rPh>
    <rPh sb="6" eb="8">
      <t>カイチョウ</t>
    </rPh>
    <phoneticPr fontId="8"/>
  </si>
  <si>
    <t>他　関係機関①</t>
    <rPh sb="0" eb="1">
      <t>ホカ</t>
    </rPh>
    <rPh sb="2" eb="4">
      <t>カンケイ</t>
    </rPh>
    <rPh sb="4" eb="6">
      <t>キカン</t>
    </rPh>
    <phoneticPr fontId="8"/>
  </si>
  <si>
    <t>他　関係機関②</t>
    <rPh sb="0" eb="1">
      <t>ホカ</t>
    </rPh>
    <rPh sb="2" eb="4">
      <t>カンケイ</t>
    </rPh>
    <rPh sb="4" eb="6">
      <t>キカン</t>
    </rPh>
    <phoneticPr fontId="8"/>
  </si>
  <si>
    <t>他　関係機関③</t>
    <rPh sb="0" eb="1">
      <t>ホカ</t>
    </rPh>
    <rPh sb="2" eb="4">
      <t>カンケイ</t>
    </rPh>
    <rPh sb="4" eb="6">
      <t>キカン</t>
    </rPh>
    <phoneticPr fontId="8"/>
  </si>
  <si>
    <t>他　関係機関④</t>
    <rPh sb="0" eb="1">
      <t>ホカ</t>
    </rPh>
    <rPh sb="2" eb="4">
      <t>カンケイ</t>
    </rPh>
    <rPh sb="4" eb="6">
      <t>キカン</t>
    </rPh>
    <phoneticPr fontId="8"/>
  </si>
  <si>
    <t>福祉・教育　等</t>
    <rPh sb="0" eb="2">
      <t>フクシ</t>
    </rPh>
    <rPh sb="3" eb="5">
      <t>キョウイク</t>
    </rPh>
    <rPh sb="6" eb="7">
      <t>トウ</t>
    </rPh>
    <phoneticPr fontId="8"/>
  </si>
  <si>
    <t>○○○○-○○-○○○○</t>
    <phoneticPr fontId="8"/>
  </si>
  <si>
    <t>0854-83-8009</t>
    <phoneticPr fontId="8"/>
  </si>
  <si>
    <t>0854-82-2826</t>
    <phoneticPr fontId="8"/>
  </si>
  <si>
    <t>○○○○部○○○○課</t>
    <rPh sb="4" eb="5">
      <t>ブ</t>
    </rPh>
    <rPh sb="9" eb="10">
      <t>カ</t>
    </rPh>
    <phoneticPr fontId="8"/>
  </si>
  <si>
    <t>市からの入手方法</t>
    <phoneticPr fontId="8"/>
  </si>
  <si>
    <t>市の情報サイト</t>
    <phoneticPr fontId="8"/>
  </si>
  <si>
    <t>市からの防災メールの受信の有無</t>
    <rPh sb="4" eb="6">
      <t>ボウサイ</t>
    </rPh>
    <phoneticPr fontId="8"/>
  </si>
  <si>
    <t>市への連絡先名《担当部局》</t>
    <rPh sb="6" eb="7">
      <t>メイ</t>
    </rPh>
    <rPh sb="8" eb="10">
      <t>タントウ</t>
    </rPh>
    <phoneticPr fontId="8"/>
  </si>
  <si>
    <t>市への連絡先名《防災部局》</t>
    <rPh sb="6" eb="7">
      <t>メイ</t>
    </rPh>
    <rPh sb="8" eb="10">
      <t>ボウサイ</t>
    </rPh>
    <phoneticPr fontId="8"/>
  </si>
  <si>
    <t>大田消防署</t>
    <rPh sb="0" eb="2">
      <t>オオダ</t>
    </rPh>
    <rPh sb="2" eb="4">
      <t>ショウボウ</t>
    </rPh>
    <rPh sb="4" eb="5">
      <t>ショ</t>
    </rPh>
    <phoneticPr fontId="8"/>
  </si>
  <si>
    <t>0854-82-0650</t>
    <phoneticPr fontId="8"/>
  </si>
  <si>
    <t>0854-82-6560</t>
    <phoneticPr fontId="8"/>
  </si>
  <si>
    <t>大田警察署</t>
    <rPh sb="0" eb="2">
      <t>オオダ</t>
    </rPh>
    <rPh sb="2" eb="5">
      <t>ケイサツショ</t>
    </rPh>
    <phoneticPr fontId="8"/>
  </si>
  <si>
    <t>0854-82-0110</t>
    <phoneticPr fontId="8"/>
  </si>
  <si>
    <t>0854-82-7227</t>
    <phoneticPr fontId="8"/>
  </si>
  <si>
    <t>消防署</t>
    <rPh sb="0" eb="2">
      <t>ショウボウ</t>
    </rPh>
    <rPh sb="2" eb="3">
      <t>ショ</t>
    </rPh>
    <phoneticPr fontId="8"/>
  </si>
  <si>
    <t>警察署</t>
    <rPh sb="0" eb="3">
      <t>ケイサツショ</t>
    </rPh>
    <phoneticPr fontId="8"/>
  </si>
  <si>
    <t>○○自治会（会長）○○○○</t>
    <rPh sb="2" eb="5">
      <t>ジチカイ</t>
    </rPh>
    <rPh sb="6" eb="8">
      <t>カイチョウ</t>
    </rPh>
    <phoneticPr fontId="8"/>
  </si>
  <si>
    <t>○○地区自主防災会（会長）○○○○</t>
    <rPh sb="2" eb="4">
      <t>チク</t>
    </rPh>
    <rPh sb="4" eb="6">
      <t>ジシュ</t>
    </rPh>
    <rPh sb="6" eb="8">
      <t>ボウサイ</t>
    </rPh>
    <rPh sb="8" eb="9">
      <t>カイ</t>
    </rPh>
    <rPh sb="10" eb="12">
      <t>カイチョウ</t>
    </rPh>
    <phoneticPr fontId="8"/>
  </si>
  <si>
    <t>ﾗｲﾌﾗｲﾝ関連機関
（電気・通信・ガス・水道）
駐在所　　　等々</t>
    <rPh sb="6" eb="8">
      <t>カンレン</t>
    </rPh>
    <rPh sb="8" eb="10">
      <t>キカン</t>
    </rPh>
    <rPh sb="12" eb="14">
      <t>デンキ</t>
    </rPh>
    <rPh sb="15" eb="17">
      <t>ツウシン</t>
    </rPh>
    <rPh sb="21" eb="23">
      <t>スイドウ</t>
    </rPh>
    <rPh sb="26" eb="29">
      <t>チュウザイショ</t>
    </rPh>
    <rPh sb="32" eb="34">
      <t>トウトウ</t>
    </rPh>
    <phoneticPr fontId="8"/>
  </si>
  <si>
    <t>○○○○公園</t>
    <rPh sb="4" eb="6">
      <t>コウエン</t>
    </rPh>
    <phoneticPr fontId="8"/>
  </si>
  <si>
    <t>○○町○○－○○</t>
    <rPh sb="2" eb="3">
      <t>チョウ</t>
    </rPh>
    <phoneticPr fontId="8"/>
  </si>
  <si>
    <t>○○町○○－○○</t>
    <rPh sb="2" eb="3">
      <t>マチ</t>
    </rPh>
    <phoneticPr fontId="8"/>
  </si>
  <si>
    <t>徒歩／車両　4台　　等</t>
    <rPh sb="0" eb="2">
      <t>トホ</t>
    </rPh>
    <rPh sb="3" eb="5">
      <t>シャリョウ</t>
    </rPh>
    <rPh sb="7" eb="8">
      <t>ダイ</t>
    </rPh>
    <rPh sb="10" eb="11">
      <t>トウ</t>
    </rPh>
    <phoneticPr fontId="8"/>
  </si>
  <si>
    <t>500m　　等</t>
    <rPh sb="6" eb="7">
      <t>トウ</t>
    </rPh>
    <phoneticPr fontId="8"/>
  </si>
  <si>
    <t>無／有　5器　　等</t>
    <rPh sb="0" eb="1">
      <t>ナシ</t>
    </rPh>
    <rPh sb="2" eb="3">
      <t>アリ</t>
    </rPh>
    <rPh sb="5" eb="6">
      <t>キ</t>
    </rPh>
    <phoneticPr fontId="8"/>
  </si>
  <si>
    <t>無／有　2台　　等</t>
    <rPh sb="0" eb="1">
      <t>ナシ</t>
    </rPh>
    <rPh sb="2" eb="3">
      <t>アリ</t>
    </rPh>
    <rPh sb="5" eb="6">
      <t>ダイ</t>
    </rPh>
    <phoneticPr fontId="8"/>
  </si>
  <si>
    <t>無／有　5台　　等</t>
    <rPh sb="0" eb="1">
      <t>ナシ</t>
    </rPh>
    <rPh sb="2" eb="3">
      <t>アリ</t>
    </rPh>
    <rPh sb="5" eb="6">
      <t>ダイ</t>
    </rPh>
    <phoneticPr fontId="8"/>
  </si>
  <si>
    <t>無／有　3個　　等</t>
    <rPh sb="0" eb="1">
      <t>ナシ</t>
    </rPh>
    <rPh sb="2" eb="3">
      <t>アリ</t>
    </rPh>
    <rPh sb="5" eb="6">
      <t>コ</t>
    </rPh>
    <phoneticPr fontId="8"/>
  </si>
  <si>
    <t>無／有　3台　　等</t>
    <rPh sb="0" eb="1">
      <t>ナシ</t>
    </rPh>
    <rPh sb="2" eb="3">
      <t>アリ</t>
    </rPh>
    <rPh sb="5" eb="6">
      <t>ダイ</t>
    </rPh>
    <phoneticPr fontId="8"/>
  </si>
  <si>
    <t>無／有　20個　 等</t>
    <rPh sb="0" eb="1">
      <t>ナシ</t>
    </rPh>
    <rPh sb="2" eb="3">
      <t>アリ</t>
    </rPh>
    <rPh sb="6" eb="7">
      <t>コ</t>
    </rPh>
    <phoneticPr fontId="8"/>
  </si>
  <si>
    <t>無／有　1枚　　等</t>
    <rPh sb="0" eb="1">
      <t>ナシ</t>
    </rPh>
    <rPh sb="2" eb="3">
      <t>アリ</t>
    </rPh>
    <rPh sb="5" eb="6">
      <t>マイ</t>
    </rPh>
    <phoneticPr fontId="8"/>
  </si>
  <si>
    <t>無／有　1台　　等</t>
    <rPh sb="0" eb="1">
      <t>ナシ</t>
    </rPh>
    <rPh sb="2" eb="3">
      <t>アリ</t>
    </rPh>
    <rPh sb="5" eb="6">
      <t>ダイ</t>
    </rPh>
    <phoneticPr fontId="8"/>
  </si>
  <si>
    <t>無／有　1個　　等</t>
    <rPh sb="0" eb="1">
      <t>ナシ</t>
    </rPh>
    <rPh sb="2" eb="3">
      <t>アリ</t>
    </rPh>
    <rPh sb="5" eb="6">
      <t>コ</t>
    </rPh>
    <phoneticPr fontId="8"/>
  </si>
  <si>
    <t>無／有　10着　 等</t>
    <rPh sb="0" eb="1">
      <t>ナシ</t>
    </rPh>
    <rPh sb="2" eb="3">
      <t>アリ</t>
    </rPh>
    <rPh sb="6" eb="7">
      <t>チャク</t>
    </rPh>
    <phoneticPr fontId="8"/>
  </si>
  <si>
    <t>無／有　10人分　等</t>
    <rPh sb="0" eb="1">
      <t>ナシ</t>
    </rPh>
    <rPh sb="2" eb="3">
      <t>アリ</t>
    </rPh>
    <rPh sb="6" eb="8">
      <t>ニンブン</t>
    </rPh>
    <phoneticPr fontId="8"/>
  </si>
  <si>
    <t>無／有　3日分 　等</t>
    <rPh sb="0" eb="1">
      <t>ナシ</t>
    </rPh>
    <rPh sb="2" eb="3">
      <t>アリ</t>
    </rPh>
    <rPh sb="5" eb="7">
      <t>ニチブン</t>
    </rPh>
    <phoneticPr fontId="8"/>
  </si>
  <si>
    <t>無／有　100枚 　等</t>
    <rPh sb="0" eb="1">
      <t>ナシ</t>
    </rPh>
    <rPh sb="2" eb="3">
      <t>アリ</t>
    </rPh>
    <rPh sb="7" eb="8">
      <t>マイ</t>
    </rPh>
    <phoneticPr fontId="8"/>
  </si>
  <si>
    <t>無／有　3個　 　等</t>
    <rPh sb="0" eb="1">
      <t>ナシ</t>
    </rPh>
    <rPh sb="2" eb="3">
      <t>アリ</t>
    </rPh>
    <rPh sb="5" eb="6">
      <t>コ</t>
    </rPh>
    <phoneticPr fontId="8"/>
  </si>
  <si>
    <t>無／有　30個　　等</t>
    <rPh sb="0" eb="1">
      <t>ナシ</t>
    </rPh>
    <rPh sb="2" eb="3">
      <t>アリ</t>
    </rPh>
    <rPh sb="6" eb="7">
      <t>コ</t>
    </rPh>
    <phoneticPr fontId="8"/>
  </si>
  <si>
    <t>無／有　10枚 　等</t>
    <rPh sb="0" eb="1">
      <t>ナシ</t>
    </rPh>
    <rPh sb="2" eb="3">
      <t>アリ</t>
    </rPh>
    <rPh sb="6" eb="7">
      <t>マイ</t>
    </rPh>
    <phoneticPr fontId="8"/>
  </si>
  <si>
    <t>無／有　100枚  等</t>
    <rPh sb="0" eb="1">
      <t>ナシ</t>
    </rPh>
    <rPh sb="2" eb="3">
      <t>アリ</t>
    </rPh>
    <rPh sb="7" eb="8">
      <t>マイ</t>
    </rPh>
    <phoneticPr fontId="8"/>
  </si>
  <si>
    <t>無／有　20個 　等</t>
    <rPh sb="0" eb="1">
      <t>ナシ</t>
    </rPh>
    <rPh sb="2" eb="3">
      <t>アリ</t>
    </rPh>
    <rPh sb="6" eb="7">
      <t>コ</t>
    </rPh>
    <phoneticPr fontId="8"/>
  </si>
  <si>
    <t>無／有　2台  　等</t>
    <rPh sb="0" eb="1">
      <t>ナシ</t>
    </rPh>
    <rPh sb="2" eb="3">
      <t>アリ</t>
    </rPh>
    <rPh sb="5" eb="6">
      <t>ダイ</t>
    </rPh>
    <phoneticPr fontId="8"/>
  </si>
  <si>
    <t>4月　 　等</t>
    <rPh sb="1" eb="2">
      <t>ガツ</t>
    </rPh>
    <phoneticPr fontId="8"/>
  </si>
  <si>
    <t>5月　 　等</t>
    <rPh sb="1" eb="2">
      <t>ガツ</t>
    </rPh>
    <phoneticPr fontId="8"/>
  </si>
  <si>
    <t>防災情報及び避難誘導 　等</t>
    <rPh sb="0" eb="2">
      <t>ボウサイ</t>
    </rPh>
    <rPh sb="2" eb="4">
      <t>ジョウホウ</t>
    </rPh>
    <rPh sb="4" eb="5">
      <t>オヨ</t>
    </rPh>
    <rPh sb="6" eb="8">
      <t>ヒナン</t>
    </rPh>
    <rPh sb="8" eb="10">
      <t>ユウドウ</t>
    </rPh>
    <phoneticPr fontId="8"/>
  </si>
  <si>
    <t>避難誘導 　等</t>
    <rPh sb="0" eb="2">
      <t>ヒナン</t>
    </rPh>
    <rPh sb="2" eb="4">
      <t>ユウドウ</t>
    </rPh>
    <phoneticPr fontId="8"/>
  </si>
  <si>
    <t>4月 　等</t>
    <rPh sb="1" eb="2">
      <t>ガツ</t>
    </rPh>
    <phoneticPr fontId="8"/>
  </si>
  <si>
    <t>5月 　等</t>
    <rPh sb="1" eb="2">
      <t>ガツ</t>
    </rPh>
    <phoneticPr fontId="8"/>
  </si>
  <si>
    <t>情報収集・伝達 　等</t>
    <rPh sb="0" eb="2">
      <t>ジョウホウ</t>
    </rPh>
    <rPh sb="2" eb="4">
      <t>シュウシュウ</t>
    </rPh>
    <rPh sb="5" eb="7">
      <t>デンタツ</t>
    </rPh>
    <phoneticPr fontId="8"/>
  </si>
  <si>
    <t>新規採用の職員</t>
  </si>
  <si>
    <t>新規採用の職員 　等</t>
    <rPh sb="0" eb="2">
      <t>シンキ</t>
    </rPh>
    <rPh sb="2" eb="4">
      <t>サイヨウ</t>
    </rPh>
    <rPh sb="5" eb="7">
      <t>ショクイン</t>
    </rPh>
    <phoneticPr fontId="8"/>
  </si>
  <si>
    <t>全職員 　等</t>
    <rPh sb="0" eb="1">
      <t>ゼン</t>
    </rPh>
    <phoneticPr fontId="8"/>
  </si>
  <si>
    <t>昼間、夜間別の災害対応各班体制
の班長・副班長の役職・氏名を記入します。</t>
    <rPh sb="0" eb="2">
      <t>ヒルマ</t>
    </rPh>
    <rPh sb="3" eb="5">
      <t>ヤカン</t>
    </rPh>
    <rPh sb="5" eb="6">
      <t>ベツ</t>
    </rPh>
    <rPh sb="11" eb="13">
      <t>カクハン</t>
    </rPh>
    <rPh sb="13" eb="15">
      <t>タイセイ</t>
    </rPh>
    <rPh sb="17" eb="19">
      <t>ハンチョウ</t>
    </rPh>
    <rPh sb="20" eb="23">
      <t>フクハンチョウ</t>
    </rPh>
    <rPh sb="24" eb="26">
      <t>ヤクショク</t>
    </rPh>
    <rPh sb="27" eb="29">
      <t>シメイ</t>
    </rPh>
    <phoneticPr fontId="8"/>
  </si>
  <si>
    <t xml:space="preserve">１．計画の目的 </t>
    <phoneticPr fontId="8"/>
  </si>
  <si>
    <t>　　土砂災害に関する避難確保計画（以下、「避難確保計画」という）は、土</t>
    <phoneticPr fontId="8"/>
  </si>
  <si>
    <t>　砂災害防止法第８条の２に基づき、当施設近隣で土砂災害の発生または発生</t>
    <rPh sb="17" eb="18">
      <t>トウ</t>
    </rPh>
    <phoneticPr fontId="8"/>
  </si>
  <si>
    <t>　迅速な避難の確保を図ることを目的とする。</t>
    <phoneticPr fontId="8"/>
  </si>
  <si>
    <t>　のおそれがある場合に対応すべき必要な事項を定め、土砂災害から円滑かつ</t>
    <phoneticPr fontId="8"/>
  </si>
  <si>
    <t>　　計画を作成及び必要に応じて見直し・修正をしたときは、土砂災害防止法</t>
    <rPh sb="2" eb="4">
      <t>ケイカク</t>
    </rPh>
    <rPh sb="5" eb="7">
      <t>サクセイ</t>
    </rPh>
    <rPh sb="7" eb="8">
      <t>オヨ</t>
    </rPh>
    <rPh sb="9" eb="11">
      <t>ヒツヨウ</t>
    </rPh>
    <rPh sb="12" eb="13">
      <t>オウ</t>
    </rPh>
    <rPh sb="15" eb="17">
      <t>ミナオ</t>
    </rPh>
    <rPh sb="19" eb="21">
      <t>シュウセイ</t>
    </rPh>
    <rPh sb="28" eb="30">
      <t>ドシャ</t>
    </rPh>
    <rPh sb="30" eb="32">
      <t>サイガイ</t>
    </rPh>
    <rPh sb="32" eb="35">
      <t>ボウシホウ</t>
    </rPh>
    <phoneticPr fontId="8"/>
  </si>
  <si>
    <t>　第８条の２第２項に基づき、遅滞なく、当該計画を市長へ報告する。</t>
    <phoneticPr fontId="8"/>
  </si>
  <si>
    <t>　　本避難確保計画は、当施設に勤務する職員（以下「施設職員」という）お</t>
    <rPh sb="11" eb="12">
      <t>トウ</t>
    </rPh>
    <phoneticPr fontId="8"/>
  </si>
  <si>
    <t>　よび施設利用者、また、出入りする全ての者（以下「利用者等」という）に</t>
    <phoneticPr fontId="8"/>
  </si>
  <si>
    <t>　適用する。</t>
    <phoneticPr fontId="8"/>
  </si>
  <si>
    <t>４．防災体制に関する事項</t>
    <phoneticPr fontId="8"/>
  </si>
  <si>
    <t>２．計画の報告</t>
    <rPh sb="2" eb="4">
      <t>ケイカク</t>
    </rPh>
    <rPh sb="5" eb="7">
      <t>ホウコク</t>
    </rPh>
    <phoneticPr fontId="8"/>
  </si>
  <si>
    <t xml:space="preserve">３．計画の適用範囲 </t>
    <phoneticPr fontId="8"/>
  </si>
  <si>
    <t>　　1)各班の任務</t>
    <phoneticPr fontId="8"/>
  </si>
  <si>
    <t>　　①指揮班</t>
    <phoneticPr fontId="8"/>
  </si>
  <si>
    <t>　　②情報収集班</t>
    <phoneticPr fontId="8"/>
  </si>
  <si>
    <t>　　　　施設管理者を支援し、各班へ必要な事項を指示する。</t>
    <phoneticPr fontId="8"/>
  </si>
  <si>
    <t>　　　また、がけ崩れ等の前兆現象や被災時の被害状況などの情報を入手した</t>
    <rPh sb="17" eb="19">
      <t>ヒサイ</t>
    </rPh>
    <rPh sb="19" eb="20">
      <t>ジ</t>
    </rPh>
    <rPh sb="21" eb="23">
      <t>ヒガイ</t>
    </rPh>
    <rPh sb="23" eb="25">
      <t>ジョウキョウ</t>
    </rPh>
    <rPh sb="28" eb="30">
      <t>ジョウホウ</t>
    </rPh>
    <rPh sb="31" eb="33">
      <t>ニュウシュ</t>
    </rPh>
    <phoneticPr fontId="8"/>
  </si>
  <si>
    <t>　　　場合は、速やかに、市役所・消防署等へ通報する。</t>
    <phoneticPr fontId="8"/>
  </si>
  <si>
    <t>　　　　テレビ、ラジオ、インターネットなどを活用した積極的な情報収集、</t>
    <phoneticPr fontId="8"/>
  </si>
  <si>
    <t>　　　がけ崩れ等の前兆現象の把握や被害情報などを収集し、指揮班、避難誘</t>
    <phoneticPr fontId="8"/>
  </si>
  <si>
    <t>　　　導班に必要事項を報告・伝達する。</t>
    <phoneticPr fontId="8"/>
  </si>
  <si>
    <t>　　③避難誘導班</t>
    <phoneticPr fontId="8"/>
  </si>
  <si>
    <t>　《昼間》</t>
    <rPh sb="2" eb="4">
      <t>ヒルマ</t>
    </rPh>
    <phoneticPr fontId="8"/>
  </si>
  <si>
    <t>統括【施設管理】</t>
    <rPh sb="0" eb="2">
      <t>トウカツ</t>
    </rPh>
    <rPh sb="3" eb="5">
      <t>シセツ</t>
    </rPh>
    <rPh sb="5" eb="7">
      <t>カンリ</t>
    </rPh>
    <phoneticPr fontId="8"/>
  </si>
  <si>
    <t>指揮班</t>
    <rPh sb="0" eb="2">
      <t>シキ</t>
    </rPh>
    <rPh sb="2" eb="3">
      <t>ハン</t>
    </rPh>
    <phoneticPr fontId="8"/>
  </si>
  <si>
    <t>情報収集班</t>
    <rPh sb="0" eb="2">
      <t>ジョウホウ</t>
    </rPh>
    <rPh sb="2" eb="4">
      <t>シュウシュウ</t>
    </rPh>
    <rPh sb="4" eb="5">
      <t>ハン</t>
    </rPh>
    <phoneticPr fontId="8"/>
  </si>
  <si>
    <t>避難誘導班</t>
    <rPh sb="0" eb="2">
      <t>ヒナン</t>
    </rPh>
    <rPh sb="2" eb="4">
      <t>ユウドウ</t>
    </rPh>
    <rPh sb="4" eb="5">
      <t>ハン</t>
    </rPh>
    <phoneticPr fontId="8"/>
  </si>
  <si>
    <t>副班長：</t>
    <rPh sb="0" eb="3">
      <t>フクハンチョウ</t>
    </rPh>
    <phoneticPr fontId="8"/>
  </si>
  <si>
    <t>班　長：</t>
    <rPh sb="0" eb="1">
      <t>ハン</t>
    </rPh>
    <rPh sb="2" eb="3">
      <t>チョウ</t>
    </rPh>
    <phoneticPr fontId="8"/>
  </si>
  <si>
    <t>　《夜間》</t>
    <rPh sb="2" eb="4">
      <t>ヤカン</t>
    </rPh>
    <phoneticPr fontId="8"/>
  </si>
  <si>
    <t>利用者</t>
    <rPh sb="0" eb="3">
      <t>リヨウシャ</t>
    </rPh>
    <phoneticPr fontId="8"/>
  </si>
  <si>
    <t>施設職員</t>
    <rPh sb="0" eb="1">
      <t>シ</t>
    </rPh>
    <rPh sb="1" eb="2">
      <t>セツ</t>
    </rPh>
    <rPh sb="2" eb="4">
      <t>ショクイン</t>
    </rPh>
    <phoneticPr fontId="8"/>
  </si>
  <si>
    <t>市</t>
    <rPh sb="0" eb="1">
      <t>シ</t>
    </rPh>
    <phoneticPr fontId="8"/>
  </si>
  <si>
    <t>自主防災会　等</t>
    <rPh sb="0" eb="2">
      <t>ジシュ</t>
    </rPh>
    <rPh sb="2" eb="4">
      <t>ボウサイ</t>
    </rPh>
    <rPh sb="4" eb="5">
      <t>カイ</t>
    </rPh>
    <rPh sb="6" eb="7">
      <t>トウ</t>
    </rPh>
    <phoneticPr fontId="8"/>
  </si>
  <si>
    <t>病院</t>
    <rPh sb="0" eb="2">
      <t>ビョウイン</t>
    </rPh>
    <phoneticPr fontId="8"/>
  </si>
  <si>
    <t>近隣の福祉施設　等</t>
    <rPh sb="0" eb="2">
      <t>キンリン</t>
    </rPh>
    <rPh sb="3" eb="5">
      <t>フクシ</t>
    </rPh>
    <rPh sb="5" eb="7">
      <t>シセツ</t>
    </rPh>
    <rPh sb="8" eb="9">
      <t>トウ</t>
    </rPh>
    <phoneticPr fontId="8"/>
  </si>
  <si>
    <t>統括【施設管理】：</t>
    <rPh sb="0" eb="2">
      <t>トウカツ</t>
    </rPh>
    <rPh sb="3" eb="5">
      <t>シセツ</t>
    </rPh>
    <rPh sb="5" eb="7">
      <t>カンリ</t>
    </rPh>
    <phoneticPr fontId="8"/>
  </si>
  <si>
    <t>●</t>
    <phoneticPr fontId="8"/>
  </si>
  <si>
    <t>　以下のいずれかに該当する場合</t>
    <phoneticPr fontId="8"/>
  </si>
  <si>
    <t>　以下のいずれかに該当する場合</t>
    <phoneticPr fontId="8"/>
  </si>
  <si>
    <t>関係機関等への連絡・通報</t>
    <rPh sb="0" eb="2">
      <t>カンケイ</t>
    </rPh>
    <rPh sb="2" eb="4">
      <t>キカン</t>
    </rPh>
    <rPh sb="4" eb="5">
      <t>トウ</t>
    </rPh>
    <rPh sb="7" eb="9">
      <t>レンラク</t>
    </rPh>
    <rPh sb="10" eb="12">
      <t>ツウホウ</t>
    </rPh>
    <phoneticPr fontId="8"/>
  </si>
  <si>
    <t>避難誘導</t>
    <rPh sb="0" eb="2">
      <t>ヒナン</t>
    </rPh>
    <rPh sb="2" eb="4">
      <t>ユウドウ</t>
    </rPh>
    <phoneticPr fontId="8"/>
  </si>
  <si>
    <t>情報収集班</t>
    <phoneticPr fontId="8"/>
  </si>
  <si>
    <t>気象情報等の情報収集</t>
    <rPh sb="6" eb="8">
      <t>ジョウホウ</t>
    </rPh>
    <rPh sb="8" eb="10">
      <t>シュウシュウ</t>
    </rPh>
    <phoneticPr fontId="8"/>
  </si>
  <si>
    <t>避難誘導班</t>
    <phoneticPr fontId="8"/>
  </si>
  <si>
    <t>主対応</t>
    <rPh sb="0" eb="1">
      <t>シュ</t>
    </rPh>
    <phoneticPr fontId="8"/>
  </si>
  <si>
    <t>(全職員)</t>
    <rPh sb="1" eb="4">
      <t>ゼンショクイン</t>
    </rPh>
    <phoneticPr fontId="8"/>
  </si>
  <si>
    <t xml:space="preserve">５．防災体制 </t>
    <phoneticPr fontId="8"/>
  </si>
  <si>
    <t>　　台風の接近などあらかじめ土砂災害の危険性が高まることが予想される場</t>
    <phoneticPr fontId="8"/>
  </si>
  <si>
    <t>　合は、夜間当直施設職員の増員やデイサービスの中止などを検討するととも</t>
    <phoneticPr fontId="8"/>
  </si>
  <si>
    <t>　に、各施設職員の役割分担を再確認する。</t>
    <phoneticPr fontId="8"/>
  </si>
  <si>
    <t>　示す方法により、情報を収集し、指揮班、避難誘導班および利用者等へ必要</t>
    <phoneticPr fontId="8"/>
  </si>
  <si>
    <t>　事項を報告・連絡する。</t>
    <phoneticPr fontId="8"/>
  </si>
  <si>
    <t>　　また、がけ崩れ等の前兆現象や被災時の被害状況などの情報を入手した場</t>
    <phoneticPr fontId="8"/>
  </si>
  <si>
    <t>　合は速やかに、市役所・消防署等へ通報する。</t>
    <phoneticPr fontId="8"/>
  </si>
  <si>
    <t>【主な情報収集方法】</t>
    <rPh sb="1" eb="2">
      <t>オモ</t>
    </rPh>
    <rPh sb="3" eb="5">
      <t>ジョウホウ</t>
    </rPh>
    <rPh sb="5" eb="7">
      <t>シュウシュウ</t>
    </rPh>
    <rPh sb="7" eb="9">
      <t>ホウホウ</t>
    </rPh>
    <phoneticPr fontId="8"/>
  </si>
  <si>
    <t>テレビ・ラジオ</t>
    <phoneticPr fontId="8"/>
  </si>
  <si>
    <t>市役所等</t>
    <rPh sb="0" eb="3">
      <t>シヤクショ</t>
    </rPh>
    <rPh sb="3" eb="4">
      <t>トウ</t>
    </rPh>
    <phoneticPr fontId="8"/>
  </si>
  <si>
    <t>メール配信サービス</t>
    <rPh sb="3" eb="5">
      <t>ハイシン</t>
    </rPh>
    <phoneticPr fontId="8"/>
  </si>
  <si>
    <t>気象庁HP（http://www.jma.go.jp/）</t>
    <phoneticPr fontId="8"/>
  </si>
  <si>
    <t>しまね防災情報（http://www.bousai-shimane.jp/）</t>
    <rPh sb="3" eb="5">
      <t>ボウサイ</t>
    </rPh>
    <rPh sb="5" eb="7">
      <t>ジョウホウ</t>
    </rPh>
    <phoneticPr fontId="8"/>
  </si>
  <si>
    <t>土砂災害警戒情報</t>
    <rPh sb="0" eb="2">
      <t>ドシャ</t>
    </rPh>
    <rPh sb="2" eb="4">
      <t>サイガイ</t>
    </rPh>
    <rPh sb="4" eb="6">
      <t>ケイカイ</t>
    </rPh>
    <rPh sb="6" eb="8">
      <t>ジョウホウ</t>
    </rPh>
    <phoneticPr fontId="8"/>
  </si>
  <si>
    <t>防災行政無線</t>
    <rPh sb="0" eb="2">
      <t>ボウサイ</t>
    </rPh>
    <rPh sb="2" eb="4">
      <t>ギョウセイ</t>
    </rPh>
    <rPh sb="4" eb="6">
      <t>ムセン</t>
    </rPh>
    <phoneticPr fontId="8"/>
  </si>
  <si>
    <t>【情報伝達の内容・連絡先等】</t>
    <rPh sb="1" eb="3">
      <t>ジョウホウ</t>
    </rPh>
    <rPh sb="3" eb="5">
      <t>デンタツ</t>
    </rPh>
    <rPh sb="6" eb="8">
      <t>ナイヨウ</t>
    </rPh>
    <rPh sb="9" eb="11">
      <t>レンラク</t>
    </rPh>
    <rPh sb="11" eb="12">
      <t>サキ</t>
    </rPh>
    <rPh sb="12" eb="13">
      <t>トウ</t>
    </rPh>
    <phoneticPr fontId="8"/>
  </si>
  <si>
    <t>報告情報</t>
    <rPh sb="0" eb="2">
      <t>ホウコク</t>
    </rPh>
    <rPh sb="2" eb="4">
      <t>ジョウホウ</t>
    </rPh>
    <phoneticPr fontId="8"/>
  </si>
  <si>
    <t>前兆現象</t>
    <phoneticPr fontId="8"/>
  </si>
  <si>
    <t>被害情報</t>
    <phoneticPr fontId="8"/>
  </si>
  <si>
    <t>避難準備等について</t>
    <phoneticPr fontId="8"/>
  </si>
  <si>
    <t>避難開始等について</t>
    <phoneticPr fontId="8"/>
  </si>
  <si>
    <t>伝達手段</t>
    <rPh sb="0" eb="2">
      <t>デンタツ</t>
    </rPh>
    <rPh sb="2" eb="4">
      <t>シュダン</t>
    </rPh>
    <phoneticPr fontId="8"/>
  </si>
  <si>
    <t>FAX</t>
    <phoneticPr fontId="8"/>
  </si>
  <si>
    <t>館内放送</t>
    <rPh sb="0" eb="2">
      <t>カンナイ</t>
    </rPh>
    <rPh sb="2" eb="4">
      <t>ホウソウ</t>
    </rPh>
    <phoneticPr fontId="8"/>
  </si>
  <si>
    <t>口頭</t>
    <rPh sb="0" eb="2">
      <t>コウトウ</t>
    </rPh>
    <phoneticPr fontId="8"/>
  </si>
  <si>
    <t>報告先</t>
    <rPh sb="0" eb="2">
      <t>ホウコク</t>
    </rPh>
    <rPh sb="2" eb="3">
      <t>サキ</t>
    </rPh>
    <phoneticPr fontId="8"/>
  </si>
  <si>
    <t>市役所(防災担当)、消防署　等</t>
    <rPh sb="0" eb="3">
      <t>シヤクショ</t>
    </rPh>
    <rPh sb="4" eb="6">
      <t>ボウサイ</t>
    </rPh>
    <rPh sb="6" eb="8">
      <t>タントウ</t>
    </rPh>
    <rPh sb="10" eb="12">
      <t>ショウボウ</t>
    </rPh>
    <rPh sb="12" eb="13">
      <t>ショ</t>
    </rPh>
    <rPh sb="14" eb="15">
      <t>トウ</t>
    </rPh>
    <phoneticPr fontId="8"/>
  </si>
  <si>
    <t>市役所(担当部局、防災担当)、消防署　等</t>
    <rPh sb="0" eb="3">
      <t>シヤクショ</t>
    </rPh>
    <rPh sb="4" eb="6">
      <t>タントウ</t>
    </rPh>
    <rPh sb="6" eb="8">
      <t>ブキョク</t>
    </rPh>
    <rPh sb="9" eb="11">
      <t>ボウサイ</t>
    </rPh>
    <rPh sb="11" eb="13">
      <t>タントウ</t>
    </rPh>
    <rPh sb="15" eb="17">
      <t>ショウボウ</t>
    </rPh>
    <rPh sb="17" eb="18">
      <t>ショ</t>
    </rPh>
    <rPh sb="19" eb="20">
      <t>トウ</t>
    </rPh>
    <phoneticPr fontId="8"/>
  </si>
  <si>
    <t>【関係機関等連絡先】</t>
    <rPh sb="1" eb="3">
      <t>カンケイ</t>
    </rPh>
    <rPh sb="3" eb="6">
      <t>キカントウ</t>
    </rPh>
    <rPh sb="6" eb="8">
      <t>レンラク</t>
    </rPh>
    <rPh sb="8" eb="9">
      <t>サキ</t>
    </rPh>
    <phoneticPr fontId="8"/>
  </si>
  <si>
    <t>機関名</t>
    <rPh sb="0" eb="2">
      <t>キカン</t>
    </rPh>
    <rPh sb="2" eb="3">
      <t>メイ</t>
    </rPh>
    <phoneticPr fontId="8"/>
  </si>
  <si>
    <t>電話</t>
    <rPh sb="0" eb="2">
      <t>デンワ</t>
    </rPh>
    <phoneticPr fontId="8"/>
  </si>
  <si>
    <t xml:space="preserve">６．避難誘導に関する事項 </t>
    <rPh sb="7" eb="8">
      <t>カン</t>
    </rPh>
    <rPh sb="10" eb="12">
      <t>ジコウ</t>
    </rPh>
    <phoneticPr fontId="8"/>
  </si>
  <si>
    <t>　　指定緊急避難場所へ避難誘導する。</t>
    <phoneticPr fontId="8"/>
  </si>
  <si>
    <t>指定避難場所：</t>
    <rPh sb="0" eb="2">
      <t>シテイ</t>
    </rPh>
    <rPh sb="2" eb="4">
      <t>ヒナン</t>
    </rPh>
    <rPh sb="4" eb="6">
      <t>バショ</t>
    </rPh>
    <phoneticPr fontId="8"/>
  </si>
  <si>
    <t>　　但し、指定緊急避難場所まで立ち退き避難が困難な場合は、施設内での垂</t>
    <rPh sb="29" eb="30">
      <t>シ</t>
    </rPh>
    <rPh sb="30" eb="31">
      <t>セツ</t>
    </rPh>
    <rPh sb="31" eb="32">
      <t>ナイ</t>
    </rPh>
    <rPh sb="34" eb="35">
      <t>タレ</t>
    </rPh>
    <phoneticPr fontId="8"/>
  </si>
  <si>
    <t xml:space="preserve">　直避難を行い、安全確保を図る。
</t>
    <phoneticPr fontId="8"/>
  </si>
  <si>
    <t>施設内避難場所：</t>
    <rPh sb="0" eb="2">
      <t>シセツ</t>
    </rPh>
    <rPh sb="2" eb="3">
      <t>ナイ</t>
    </rPh>
    <rPh sb="3" eb="5">
      <t>ヒナン</t>
    </rPh>
    <rPh sb="5" eb="7">
      <t>バショ</t>
    </rPh>
    <phoneticPr fontId="8"/>
  </si>
  <si>
    <t>　　避難に関する情報の発表や発令等があった場合には、避難等を開始する。</t>
    <rPh sb="2" eb="4">
      <t>ヒナン</t>
    </rPh>
    <rPh sb="5" eb="6">
      <t>カン</t>
    </rPh>
    <rPh sb="11" eb="13">
      <t>ハッピョウ</t>
    </rPh>
    <rPh sb="14" eb="16">
      <t>ハツレイ</t>
    </rPh>
    <phoneticPr fontId="8"/>
  </si>
  <si>
    <t>○避難開始基準：避難準備・高齢者等避難開始の発令</t>
    <phoneticPr fontId="8"/>
  </si>
  <si>
    <t>　②自主避難の判断</t>
    <phoneticPr fontId="8"/>
  </si>
  <si>
    <t>　①市役所等からの情報に基づく判断</t>
    <rPh sb="2" eb="6">
      <t>シヤクショナド</t>
    </rPh>
    <rPh sb="9" eb="11">
      <t>ジョウホウ</t>
    </rPh>
    <rPh sb="12" eb="13">
      <t>モト</t>
    </rPh>
    <rPh sb="15" eb="17">
      <t>ハンダン</t>
    </rPh>
    <phoneticPr fontId="8"/>
  </si>
  <si>
    <t>　　次に示すような土砂災害の前兆現象を確認した際は、市役所等の情報を待</t>
    <phoneticPr fontId="8"/>
  </si>
  <si>
    <t>　つことなく避難を開始する。前兆現象については、安全確保のため、施設内</t>
    <phoneticPr fontId="8"/>
  </si>
  <si>
    <t>　から確認できる範囲で把握し、市に報告する。</t>
    <phoneticPr fontId="8"/>
  </si>
  <si>
    <t>　＜土砂災害の前兆現象＞</t>
    <phoneticPr fontId="8"/>
  </si>
  <si>
    <t>　　・がけの表面に水が流れ出す。</t>
    <phoneticPr fontId="8"/>
  </si>
  <si>
    <t>　　・がけから水が噴き出す。</t>
    <phoneticPr fontId="8"/>
  </si>
  <si>
    <t>　　・小石がパラパラと落ちる。</t>
    <phoneticPr fontId="8"/>
  </si>
  <si>
    <t>　　・がけからの水が濁りだす。</t>
    <phoneticPr fontId="8"/>
  </si>
  <si>
    <t>　　・がけの樹木が傾く。</t>
    <phoneticPr fontId="8"/>
  </si>
  <si>
    <t>　　・樹木の根の切れる音がする。</t>
    <phoneticPr fontId="8"/>
  </si>
  <si>
    <t>　　・樹木の倒れる音がする。</t>
    <phoneticPr fontId="8"/>
  </si>
  <si>
    <t>　　・がけに割れ目が見える。</t>
    <phoneticPr fontId="8"/>
  </si>
  <si>
    <t>　　・斜面がふくらみだす。</t>
    <phoneticPr fontId="8"/>
  </si>
  <si>
    <t>　　・地鳴りがする。　</t>
    <phoneticPr fontId="8"/>
  </si>
  <si>
    <t>徒歩</t>
  </si>
  <si>
    <t>避難場所：</t>
    <rPh sb="0" eb="2">
      <t>ヒナン</t>
    </rPh>
    <rPh sb="2" eb="3">
      <t>バ</t>
    </rPh>
    <phoneticPr fontId="8"/>
  </si>
  <si>
    <t>避難場所までの距離：</t>
    <rPh sb="7" eb="9">
      <t>キョリ</t>
    </rPh>
    <phoneticPr fontId="8"/>
  </si>
  <si>
    <t>移動手段：</t>
    <rPh sb="0" eb="2">
      <t>イドウ</t>
    </rPh>
    <rPh sb="2" eb="4">
      <t>シュダン</t>
    </rPh>
    <phoneticPr fontId="8"/>
  </si>
  <si>
    <t>避難経路：</t>
    <rPh sb="0" eb="2">
      <t>ヒナン</t>
    </rPh>
    <rPh sb="2" eb="4">
      <t>ケイロ</t>
    </rPh>
    <phoneticPr fontId="8"/>
  </si>
  <si>
    <t>別添図のとおり</t>
    <rPh sb="0" eb="2">
      <t>ベッテン</t>
    </rPh>
    <rPh sb="2" eb="3">
      <t>ズ</t>
    </rPh>
    <phoneticPr fontId="8"/>
  </si>
  <si>
    <t>有</t>
  </si>
  <si>
    <t>避難場所</t>
    <phoneticPr fontId="8"/>
  </si>
  <si>
    <t>徒歩(階段)</t>
  </si>
  <si>
    <t>徒歩／エレベータ　　等</t>
    <rPh sb="0" eb="2">
      <t>トホ</t>
    </rPh>
    <rPh sb="10" eb="11">
      <t>トウ</t>
    </rPh>
    <phoneticPr fontId="8"/>
  </si>
  <si>
    <t>　　※避難完了確認のため、未避難者の有無を確認する。</t>
    <phoneticPr fontId="8"/>
  </si>
  <si>
    <t>　　※停電による、照明設備やエレベータ等の停止に留意しておく。</t>
    <rPh sb="3" eb="5">
      <t>テイデン</t>
    </rPh>
    <rPh sb="9" eb="11">
      <t>ショウメイ</t>
    </rPh>
    <rPh sb="11" eb="13">
      <t>セツビ</t>
    </rPh>
    <rPh sb="19" eb="20">
      <t>トウ</t>
    </rPh>
    <rPh sb="21" eb="23">
      <t>テイシ</t>
    </rPh>
    <rPh sb="24" eb="26">
      <t>リュウイ</t>
    </rPh>
    <phoneticPr fontId="8"/>
  </si>
  <si>
    <t>　①施設周辺の点検</t>
    <phoneticPr fontId="8"/>
  </si>
  <si>
    <t>　① 指定緊急避難場所へ避難の場合</t>
    <rPh sb="3" eb="5">
      <t>シテイ</t>
    </rPh>
    <rPh sb="5" eb="7">
      <t>キンキュウ</t>
    </rPh>
    <rPh sb="7" eb="9">
      <t>ヒナン</t>
    </rPh>
    <rPh sb="9" eb="11">
      <t>バショ</t>
    </rPh>
    <rPh sb="12" eb="14">
      <t>ヒナン</t>
    </rPh>
    <rPh sb="15" eb="17">
      <t>バアイ</t>
    </rPh>
    <phoneticPr fontId="8"/>
  </si>
  <si>
    <t>　② 施設内避難の場合</t>
    <phoneticPr fontId="8"/>
  </si>
  <si>
    <t>　　・避難場所に移動する際、施設敷内の樹木や支障物が無いか点検を実施し、</t>
    <phoneticPr fontId="8"/>
  </si>
  <si>
    <t>　　　支障となる樹木は適宜剪定を実施する。</t>
    <phoneticPr fontId="8"/>
  </si>
  <si>
    <t>　　・施設内の移動時に支障となる物がないかを確認し、支障物は速やかに移</t>
    <phoneticPr fontId="8"/>
  </si>
  <si>
    <t>　　　動する。</t>
    <phoneticPr fontId="8"/>
  </si>
  <si>
    <t>　②避難経路の点検</t>
    <phoneticPr fontId="8"/>
  </si>
  <si>
    <t>　　・避難場所までの避難経路を確認するとともに、大雨時に冠水して移動が</t>
    <phoneticPr fontId="8"/>
  </si>
  <si>
    <t>　　　困難になる箇所等をあらかじめ把握し、施設職員に情報を共有する。</t>
    <phoneticPr fontId="8"/>
  </si>
  <si>
    <t>　　避難にあたっては、避難開始を館内放送等で「これより（どこへ）、（ど　</t>
    <phoneticPr fontId="8"/>
  </si>
  <si>
    <t>　うやって）避難を開始します」と、施設職員、利用者等に周知する。</t>
    <phoneticPr fontId="8"/>
  </si>
  <si>
    <t>避難確保資器材等一覧</t>
    <phoneticPr fontId="8"/>
  </si>
  <si>
    <t>８．防災教育及び訓練の実施</t>
    <rPh sb="2" eb="4">
      <t>ボウサイ</t>
    </rPh>
    <rPh sb="4" eb="6">
      <t>キョウイク</t>
    </rPh>
    <rPh sb="6" eb="7">
      <t>オヨ</t>
    </rPh>
    <rPh sb="8" eb="10">
      <t>クンレン</t>
    </rPh>
    <rPh sb="11" eb="13">
      <t>ジッシ</t>
    </rPh>
    <phoneticPr fontId="8"/>
  </si>
  <si>
    <t>　　施設職員に対し、土砂災害の危険性や前兆現象等、警戒避難体制に関する</t>
    <rPh sb="2" eb="4">
      <t>シセツ</t>
    </rPh>
    <rPh sb="4" eb="6">
      <t>ショクイン</t>
    </rPh>
    <rPh sb="7" eb="8">
      <t>タイ</t>
    </rPh>
    <rPh sb="10" eb="12">
      <t>ドシャ</t>
    </rPh>
    <rPh sb="12" eb="14">
      <t>サイガイ</t>
    </rPh>
    <rPh sb="15" eb="17">
      <t>キケン</t>
    </rPh>
    <rPh sb="17" eb="18">
      <t>セイ</t>
    </rPh>
    <rPh sb="19" eb="21">
      <t>ゼンチョウ</t>
    </rPh>
    <rPh sb="21" eb="24">
      <t>ゲンショウナド</t>
    </rPh>
    <rPh sb="25" eb="27">
      <t>ケイカイ</t>
    </rPh>
    <rPh sb="27" eb="29">
      <t>ヒナン</t>
    </rPh>
    <rPh sb="29" eb="31">
      <t>タイセイ</t>
    </rPh>
    <rPh sb="32" eb="33">
      <t>カン</t>
    </rPh>
    <phoneticPr fontId="8"/>
  </si>
  <si>
    <t>　う努める。</t>
    <phoneticPr fontId="8"/>
  </si>
  <si>
    <t>　　また、全職員を対象に、机上訓練を含め土砂災害に対する訓練を実施す</t>
    <rPh sb="28" eb="30">
      <t>クンレン</t>
    </rPh>
    <rPh sb="31" eb="33">
      <t>ジッシ</t>
    </rPh>
    <phoneticPr fontId="8"/>
  </si>
  <si>
    <t>　る。</t>
    <phoneticPr fontId="8"/>
  </si>
  <si>
    <t>　■防災に係る研修</t>
    <rPh sb="2" eb="4">
      <t>ボウサイ</t>
    </rPh>
    <rPh sb="5" eb="6">
      <t>カカ</t>
    </rPh>
    <rPh sb="7" eb="9">
      <t>ケンシュウ</t>
    </rPh>
    <phoneticPr fontId="8"/>
  </si>
  <si>
    <t>　■防災訓練</t>
    <rPh sb="2" eb="4">
      <t>ボウサイ</t>
    </rPh>
    <rPh sb="4" eb="6">
      <t>クンレン</t>
    </rPh>
    <phoneticPr fontId="8"/>
  </si>
  <si>
    <t>研修回数(目途)</t>
    <rPh sb="0" eb="2">
      <t>ケンシュウ</t>
    </rPh>
    <rPh sb="2" eb="4">
      <t>カイスウ</t>
    </rPh>
    <rPh sb="5" eb="7">
      <t>モクト</t>
    </rPh>
    <phoneticPr fontId="8"/>
  </si>
  <si>
    <t>○回　 　等</t>
    <rPh sb="1" eb="2">
      <t>カイ</t>
    </rPh>
    <phoneticPr fontId="8"/>
  </si>
  <si>
    <t>回</t>
    <rPh sb="0" eb="1">
      <t>カイ</t>
    </rPh>
    <phoneticPr fontId="8"/>
  </si>
  <si>
    <t>訓練回数(目途)</t>
    <rPh sb="0" eb="2">
      <t>クンレン</t>
    </rPh>
    <rPh sb="2" eb="4">
      <t>カイスウ</t>
    </rPh>
    <rPh sb="5" eb="7">
      <t>モクト</t>
    </rPh>
    <phoneticPr fontId="8"/>
  </si>
  <si>
    <t>研修実施(予定)月①</t>
    <rPh sb="0" eb="2">
      <t>ケンシュウ</t>
    </rPh>
    <rPh sb="2" eb="4">
      <t>ジッシ</t>
    </rPh>
    <rPh sb="5" eb="7">
      <t>ヨテイ</t>
    </rPh>
    <rPh sb="8" eb="9">
      <t>ツキ</t>
    </rPh>
    <phoneticPr fontId="8"/>
  </si>
  <si>
    <t>研修実施(予定)月②</t>
    <rPh sb="0" eb="2">
      <t>ケンシュウ</t>
    </rPh>
    <rPh sb="2" eb="4">
      <t>ジッシ</t>
    </rPh>
    <rPh sb="8" eb="9">
      <t>ツキ</t>
    </rPh>
    <phoneticPr fontId="8"/>
  </si>
  <si>
    <t>訓練実施(予定)月①</t>
    <rPh sb="0" eb="2">
      <t>クンレン</t>
    </rPh>
    <rPh sb="2" eb="4">
      <t>ジッシ</t>
    </rPh>
    <rPh sb="8" eb="9">
      <t>ツキ</t>
    </rPh>
    <phoneticPr fontId="8"/>
  </si>
  <si>
    <t>訓練実施(予定)月②</t>
    <rPh sb="0" eb="2">
      <t>クンレン</t>
    </rPh>
    <rPh sb="2" eb="4">
      <t>ジッシ</t>
    </rPh>
    <rPh sb="8" eb="9">
      <t>ツキ</t>
    </rPh>
    <phoneticPr fontId="8"/>
  </si>
  <si>
    <t>防災情報</t>
  </si>
  <si>
    <t>【周辺の避難経路図】</t>
    <rPh sb="1" eb="3">
      <t>シュウヘン</t>
    </rPh>
    <rPh sb="4" eb="6">
      <t>ヒナン</t>
    </rPh>
    <rPh sb="6" eb="8">
      <t>ケイロ</t>
    </rPh>
    <rPh sb="8" eb="9">
      <t>ズ</t>
    </rPh>
    <phoneticPr fontId="8"/>
  </si>
  <si>
    <t>　避難先は、大田市防災ハザードマップから、以下の場所とする。</t>
    <rPh sb="1" eb="3">
      <t>ヒナン</t>
    </rPh>
    <rPh sb="3" eb="4">
      <t>サキ</t>
    </rPh>
    <rPh sb="6" eb="9">
      <t>オオダシ</t>
    </rPh>
    <rPh sb="9" eb="11">
      <t>ボウサイ</t>
    </rPh>
    <rPh sb="21" eb="23">
      <t>イカ</t>
    </rPh>
    <rPh sb="24" eb="26">
      <t>バショ</t>
    </rPh>
    <phoneticPr fontId="8"/>
  </si>
  <si>
    <t>別紙２</t>
    <phoneticPr fontId="8"/>
  </si>
  <si>
    <t>【避難経路図(館内)】</t>
    <rPh sb="1" eb="3">
      <t>ヒナン</t>
    </rPh>
    <rPh sb="3" eb="5">
      <t>ケイロ</t>
    </rPh>
    <rPh sb="5" eb="6">
      <t>ズ</t>
    </rPh>
    <rPh sb="7" eb="9">
      <t>カンナイ</t>
    </rPh>
    <phoneticPr fontId="8"/>
  </si>
  <si>
    <t>避難先までの避難ルートを貼り付けて下さい。</t>
    <rPh sb="2" eb="3">
      <t>サキ</t>
    </rPh>
    <rPh sb="12" eb="13">
      <t>ハ</t>
    </rPh>
    <rPh sb="14" eb="15">
      <t>ツ</t>
    </rPh>
    <rPh sb="17" eb="18">
      <t>クダ</t>
    </rPh>
    <phoneticPr fontId="8"/>
  </si>
  <si>
    <t>施設の３階○○室</t>
    <rPh sb="0" eb="2">
      <t>シセツ</t>
    </rPh>
    <rPh sb="4" eb="5">
      <t>カイ</t>
    </rPh>
    <rPh sb="7" eb="8">
      <t>シツ</t>
    </rPh>
    <phoneticPr fontId="8"/>
  </si>
  <si>
    <t>施設の３階○○室　等</t>
    <rPh sb="0" eb="2">
      <t>シセツ</t>
    </rPh>
    <rPh sb="4" eb="5">
      <t>カイ</t>
    </rPh>
    <rPh sb="9" eb="10">
      <t>トウ</t>
    </rPh>
    <phoneticPr fontId="8"/>
  </si>
  <si>
    <t>避難準備・高齢者等避難開始
避難勧告
避難指示（緊急）</t>
    <rPh sb="11" eb="13">
      <t>カイシ</t>
    </rPh>
    <phoneticPr fontId="8"/>
  </si>
  <si>
    <t>　　【施設の状況】</t>
    <rPh sb="3" eb="5">
      <t>シセツ</t>
    </rPh>
    <rPh sb="6" eb="8">
      <t>ジョウキョウ</t>
    </rPh>
    <phoneticPr fontId="8"/>
  </si>
  <si>
    <t xml:space="preserve">７．避難の確保を図るための施設の整備 </t>
    <phoneticPr fontId="8"/>
  </si>
  <si>
    <t>　事項などについての研修を行い、情報伝達や自主避難の重要性を理解するよ</t>
    <phoneticPr fontId="8"/>
  </si>
  <si>
    <t>施設長　《役職》○○○○</t>
    <phoneticPr fontId="8"/>
  </si>
  <si>
    <t>班長　　《役職》○○○○</t>
    <phoneticPr fontId="8"/>
  </si>
  <si>
    <t>副班長　《役職》○○○○</t>
    <phoneticPr fontId="8"/>
  </si>
  <si>
    <t>（1）各班の任務と組織</t>
    <phoneticPr fontId="8"/>
  </si>
  <si>
    <t>（2）組織図</t>
    <rPh sb="5" eb="6">
      <t>ズ</t>
    </rPh>
    <phoneticPr fontId="8"/>
  </si>
  <si>
    <t>（3）連絡体制図</t>
    <rPh sb="3" eb="5">
      <t>レンラク</t>
    </rPh>
    <rPh sb="5" eb="7">
      <t>タイセイ</t>
    </rPh>
    <phoneticPr fontId="8"/>
  </si>
  <si>
    <t>（1）防災体制確立の判断時期及び役割分担</t>
    <rPh sb="3" eb="5">
      <t>ボウサイ</t>
    </rPh>
    <rPh sb="5" eb="7">
      <t>タイセイ</t>
    </rPh>
    <rPh sb="7" eb="9">
      <t>カクリツ</t>
    </rPh>
    <rPh sb="10" eb="12">
      <t>ハンダン</t>
    </rPh>
    <rPh sb="12" eb="14">
      <t>ジキ</t>
    </rPh>
    <rPh sb="14" eb="15">
      <t>オヨ</t>
    </rPh>
    <rPh sb="16" eb="18">
      <t>ヤクワリ</t>
    </rPh>
    <rPh sb="18" eb="20">
      <t>ブンタン</t>
    </rPh>
    <phoneticPr fontId="8"/>
  </si>
  <si>
    <t>（2）事前対策</t>
    <phoneticPr fontId="8"/>
  </si>
  <si>
    <t xml:space="preserve">（3）情報収集及び伝達 </t>
    <phoneticPr fontId="8"/>
  </si>
  <si>
    <t>（1）避難誘導等</t>
    <rPh sb="5" eb="7">
      <t>ユウドウ</t>
    </rPh>
    <rPh sb="7" eb="8">
      <t>トウ</t>
    </rPh>
    <phoneticPr fontId="8"/>
  </si>
  <si>
    <t>（2）避難基準</t>
    <rPh sb="5" eb="7">
      <t>キジュン</t>
    </rPh>
    <phoneticPr fontId="8"/>
  </si>
  <si>
    <t>（3）避難方法</t>
    <rPh sb="5" eb="7">
      <t>ホウホウ</t>
    </rPh>
    <phoneticPr fontId="8"/>
  </si>
  <si>
    <t>（4）施設周辺や避難経路の点検</t>
    <phoneticPr fontId="8"/>
  </si>
  <si>
    <t>（5）避難の実施</t>
    <phoneticPr fontId="8"/>
  </si>
  <si>
    <t>（2）情報収集及び伝達、避難誘導の際に使用する施設及び資器材として、下</t>
    <rPh sb="34" eb="35">
      <t>シタ</t>
    </rPh>
    <phoneticPr fontId="8"/>
  </si>
  <si>
    <t>　　表「避難確保資器材等一覧」に示すものを備蓄し、維持管理に努める。</t>
    <phoneticPr fontId="8"/>
  </si>
  <si>
    <t>（1) 停電した時のため、自家発電装置（発電機）を導入し、発電機に必要な燃</t>
    <phoneticPr fontId="8"/>
  </si>
  <si>
    <t>　　料などを備蓄し、維持管理に努める。</t>
    <phoneticPr fontId="8"/>
  </si>
  <si>
    <t>○○○○○○園（施設名）</t>
    <rPh sb="6" eb="7">
      <t>エン</t>
    </rPh>
    <rPh sb="8" eb="9">
      <t>シ</t>
    </rPh>
    <rPh sb="9" eb="10">
      <t>セツ</t>
    </rPh>
    <rPh sb="10" eb="11">
      <t>メイ</t>
    </rPh>
    <phoneticPr fontId="8"/>
  </si>
  <si>
    <t>避難準備</t>
    <phoneticPr fontId="8"/>
  </si>
  <si>
    <t>避難準備（開始）</t>
    <rPh sb="5" eb="7">
      <t>カイシ</t>
    </rPh>
    <phoneticPr fontId="8"/>
  </si>
  <si>
    <t>総務部危機管理課</t>
    <rPh sb="0" eb="2">
      <t>ソウム</t>
    </rPh>
    <rPh sb="2" eb="3">
      <t>ブ</t>
    </rPh>
    <rPh sb="3" eb="5">
      <t>キキ</t>
    </rPh>
    <rPh sb="5" eb="7">
      <t>カンリ</t>
    </rPh>
    <rPh sb="7" eb="8">
      <t>カ</t>
    </rPh>
    <phoneticPr fontId="8"/>
  </si>
  <si>
    <t>市による「高齢者等避難」「避難指示」の発令の対象となる、施設の所在地の地区名を記載</t>
    <rPh sb="0" eb="1">
      <t>シ</t>
    </rPh>
    <rPh sb="5" eb="8">
      <t>コウレイシャ</t>
    </rPh>
    <rPh sb="8" eb="9">
      <t>トウ</t>
    </rPh>
    <rPh sb="9" eb="11">
      <t>ヒナン</t>
    </rPh>
    <rPh sb="13" eb="15">
      <t>ヒナン</t>
    </rPh>
    <rPh sb="15" eb="17">
      <t>シジ</t>
    </rPh>
    <rPh sb="19" eb="21">
      <t>ハツレイ</t>
    </rPh>
    <rPh sb="22" eb="24">
      <t>タイショウ</t>
    </rPh>
    <rPh sb="28" eb="30">
      <t>シセツ</t>
    </rPh>
    <rPh sb="31" eb="34">
      <t>ショザイチ</t>
    </rPh>
    <rPh sb="35" eb="38">
      <t>チクメイ</t>
    </rPh>
    <rPh sb="39" eb="41">
      <t>キサイ</t>
    </rPh>
    <phoneticPr fontId="8"/>
  </si>
  <si>
    <t>　　　</t>
    <phoneticPr fontId="8"/>
  </si>
  <si>
    <t>　　　　高齢者等避難の情報が発令された場合、がけ崩れ等の前兆現象などを
　　　発見した場合には、情報収集班への報告を行うとともに利用者等を安全
　　　な場所へ避難誘導する。</t>
    <phoneticPr fontId="8"/>
  </si>
  <si>
    <t>　　情報収集班は、気象情報、気象警報、避難指示等の情報について、次表に</t>
    <rPh sb="21" eb="23">
      <t>シジ</t>
    </rPh>
    <phoneticPr fontId="8"/>
  </si>
  <si>
    <t>https://www.city.oda.lg.jp/</t>
    <phoneticPr fontId="8"/>
  </si>
  <si>
    <t>○○○○@city.oda.lg.jp</t>
    <phoneticPr fontId="8"/>
  </si>
  <si>
    <t>o-kikikanri@city.oda.lg.jp</t>
    <phoneticPr fontId="8"/>
  </si>
  <si>
    <t>fd-soumu@city.oda.lg.jp</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</si>
</sst>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4">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0"/>
      <color theme="0"/>
      <name val="ＭＳ ゴシック"/>
      <family val="3"/>
      <charset val="128"/>
    </font>
    <font>
      <u/>
      <sz val="10"/>
      <color theme="10"/>
      <name val="ＭＳ Ｐゴシック"/>
      <family val="2"/>
      <charset val="128"/>
      <scheme val="minor"/>
    </font>
    <font>
      <sz val="14"/>
      <color theme="1"/>
      <name val="ＭＳゴシック"/>
      <family val="3"/>
      <charset val="128"/>
    </font>
    <font>
      <sz val="12"/>
      <color theme="1"/>
      <name val="ＭＳゴシック"/>
      <family val="3"/>
      <charset val="128"/>
    </font>
    <font>
      <sz val="12"/>
      <color theme="1"/>
      <name val="ＭＳ Ｐゴシック"/>
      <family val="3"/>
      <charset val="128"/>
    </font>
    <font>
      <b/>
      <sz val="14"/>
      <color theme="1"/>
      <name val="ＭＳ ゴシック"/>
      <family val="3"/>
      <charset val="128"/>
    </font>
    <font>
      <sz val="12"/>
      <color theme="1"/>
      <name val="ＭＳ Ｐゴシック"/>
      <family val="2"/>
      <charset val="128"/>
      <scheme val="minor"/>
    </font>
    <font>
      <b/>
      <sz val="12"/>
      <color theme="1"/>
      <name val="ＭＳ ゴシック"/>
      <family val="3"/>
      <charset val="128"/>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6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auto="1"/>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medium">
        <color auto="1"/>
      </right>
      <top style="thin">
        <color indexed="64"/>
      </top>
      <bottom style="double">
        <color indexed="64"/>
      </bottom>
      <diagonal/>
    </border>
    <border>
      <left style="medium">
        <color indexed="64"/>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48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5"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6" fillId="0" borderId="0" xfId="0" applyFont="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176" fontId="11"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Border="1" applyAlignment="1">
      <alignment vertical="center" wrapText="1"/>
    </xf>
    <xf numFmtId="0" fontId="1"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horizontal="justify" vertical="center"/>
    </xf>
    <xf numFmtId="0" fontId="14" fillId="0" borderId="6" xfId="0" applyFont="1" applyBorder="1" applyAlignment="1">
      <alignment vertical="center"/>
    </xf>
    <xf numFmtId="0" fontId="1" fillId="0" borderId="0" xfId="0" applyFont="1" applyBorder="1" applyAlignment="1">
      <alignment horizontal="justify" vertical="center"/>
    </xf>
    <xf numFmtId="0" fontId="9" fillId="0" borderId="0" xfId="0" applyFont="1" applyBorder="1">
      <alignment vertical="center"/>
    </xf>
    <xf numFmtId="0" fontId="6" fillId="0" borderId="16" xfId="0" applyFont="1" applyBorder="1" applyAlignment="1">
      <alignment horizontal="justify" vertical="center" wrapText="1"/>
    </xf>
    <xf numFmtId="0" fontId="10" fillId="2" borderId="13" xfId="0" applyFont="1" applyFill="1" applyBorder="1" applyAlignment="1">
      <alignment vertical="center" wrapText="1"/>
    </xf>
    <xf numFmtId="0" fontId="10" fillId="0" borderId="16" xfId="0" applyFont="1" applyBorder="1" applyAlignment="1">
      <alignment horizontal="justify" vertical="center" wrapText="1"/>
    </xf>
    <xf numFmtId="0" fontId="10" fillId="0" borderId="0" xfId="0" applyFont="1" applyFill="1" applyBorder="1" applyAlignment="1">
      <alignment vertical="center" wrapText="1"/>
    </xf>
    <xf numFmtId="0" fontId="10" fillId="0" borderId="13" xfId="0" applyFont="1" applyFill="1" applyBorder="1" applyAlignment="1">
      <alignment vertical="center" wrapText="1"/>
    </xf>
    <xf numFmtId="0" fontId="9" fillId="0" borderId="0" xfId="0" applyNumberFormat="1" applyFont="1" applyBorder="1" applyAlignment="1">
      <alignment horizontal="justify" vertical="center" wrapText="1"/>
    </xf>
    <xf numFmtId="176" fontId="9" fillId="0" borderId="0" xfId="0" applyNumberFormat="1" applyFont="1" applyBorder="1" applyAlignment="1">
      <alignment horizontal="justify" vertical="center" wrapText="1"/>
    </xf>
    <xf numFmtId="0" fontId="10" fillId="0" borderId="0" xfId="0" applyFont="1" applyBorder="1" applyAlignment="1">
      <alignment horizontal="justify" vertical="center" wrapText="1"/>
    </xf>
    <xf numFmtId="0" fontId="9" fillId="0" borderId="0" xfId="0" applyFont="1"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top" wrapText="1"/>
    </xf>
    <xf numFmtId="0" fontId="6"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Fill="1" applyBorder="1" applyAlignment="1">
      <alignment horizontal="justify" vertical="center" wrapText="1"/>
    </xf>
    <xf numFmtId="0" fontId="10" fillId="4" borderId="39" xfId="0" applyFont="1" applyFill="1" applyBorder="1" applyAlignment="1">
      <alignment vertical="center" wrapText="1"/>
    </xf>
    <xf numFmtId="0" fontId="9" fillId="0" borderId="0" xfId="0" applyFont="1" applyBorder="1" applyAlignment="1">
      <alignment horizontal="justify" vertical="center" wrapText="1"/>
    </xf>
    <xf numFmtId="0" fontId="6" fillId="0" borderId="0" xfId="0" applyFont="1" applyBorder="1" applyAlignment="1">
      <alignment horizontal="justify" vertical="center" wrapText="1"/>
    </xf>
    <xf numFmtId="0" fontId="0" fillId="0" borderId="0" xfId="0" applyFill="1" applyBorder="1">
      <alignment vertical="center"/>
    </xf>
    <xf numFmtId="0" fontId="6" fillId="0" borderId="0" xfId="0" applyFont="1" applyFill="1" applyBorder="1">
      <alignment vertical="center"/>
    </xf>
    <xf numFmtId="0" fontId="0" fillId="0" borderId="0" xfId="0"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 fillId="0" borderId="8" xfId="0" applyFont="1" applyBorder="1" applyAlignment="1">
      <alignment horizontal="justify" vertical="center"/>
    </xf>
    <xf numFmtId="0" fontId="14" fillId="0" borderId="3" xfId="0" applyFont="1" applyBorder="1" applyAlignment="1">
      <alignment vertical="center"/>
    </xf>
    <xf numFmtId="0" fontId="14" fillId="0" borderId="2" xfId="0" applyFont="1" applyBorder="1" applyAlignment="1">
      <alignment vertical="center"/>
    </xf>
    <xf numFmtId="0" fontId="6" fillId="0" borderId="0"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top" wrapText="1"/>
    </xf>
    <xf numFmtId="0" fontId="6" fillId="0" borderId="0" xfId="0" applyFont="1" applyBorder="1" applyAlignment="1">
      <alignment vertical="center" wrapText="1"/>
    </xf>
    <xf numFmtId="0" fontId="6" fillId="0" borderId="0" xfId="0" applyFont="1" applyBorder="1"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1" fillId="0" borderId="4" xfId="0" applyFont="1" applyBorder="1" applyAlignment="1">
      <alignment horizontal="right" vertical="center" wrapText="1"/>
    </xf>
    <xf numFmtId="0" fontId="3" fillId="0" borderId="47"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19" fillId="5" borderId="11" xfId="0" applyFont="1" applyFill="1" applyBorder="1" applyAlignment="1">
      <alignment horizontal="righ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9" fillId="0" borderId="0" xfId="0" applyFont="1" applyFill="1" applyBorder="1" applyAlignment="1">
      <alignment vertical="center"/>
    </xf>
    <xf numFmtId="177" fontId="9" fillId="0" borderId="0" xfId="0" applyNumberFormat="1" applyFont="1" applyFill="1" applyBorder="1" applyAlignment="1">
      <alignment horizontal="right" vertical="center" wrapText="1"/>
    </xf>
    <xf numFmtId="177" fontId="9" fillId="0" borderId="0" xfId="0" applyNumberFormat="1" applyFont="1" applyFill="1" applyBorder="1" applyAlignment="1">
      <alignment vertical="center" wrapText="1"/>
    </xf>
    <xf numFmtId="0" fontId="6" fillId="0" borderId="0" xfId="0" applyFont="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vertical="top" wrapText="1"/>
    </xf>
    <xf numFmtId="0" fontId="9"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9" fillId="0" borderId="0" xfId="0" applyFont="1" applyBorder="1" applyAlignment="1">
      <alignment vertical="center" shrinkToFit="1"/>
    </xf>
    <xf numFmtId="0" fontId="6" fillId="0" borderId="0" xfId="0" applyFont="1" applyBorder="1" applyAlignment="1">
      <alignment vertical="center" shrinkToFit="1"/>
    </xf>
    <xf numFmtId="0" fontId="6" fillId="4" borderId="39" xfId="0" applyFont="1" applyFill="1" applyBorder="1">
      <alignment vertical="center"/>
    </xf>
    <xf numFmtId="0" fontId="9" fillId="4" borderId="39"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9" fillId="3" borderId="34" xfId="0" applyNumberFormat="1" applyFont="1" applyFill="1" applyBorder="1" applyAlignment="1" applyProtection="1">
      <alignment horizontal="justify" vertical="center" wrapText="1"/>
      <protection locked="0"/>
    </xf>
    <xf numFmtId="177" fontId="9" fillId="3" borderId="34" xfId="0" applyNumberFormat="1" applyFont="1" applyFill="1" applyBorder="1" applyAlignment="1" applyProtection="1">
      <alignment vertical="center" wrapText="1"/>
      <protection locked="0"/>
    </xf>
    <xf numFmtId="0" fontId="0" fillId="3" borderId="34" xfId="0" applyFill="1" applyBorder="1" applyProtection="1">
      <alignment vertical="center"/>
      <protection locked="0"/>
    </xf>
    <xf numFmtId="178" fontId="9" fillId="3" borderId="34" xfId="0" applyNumberFormat="1" applyFont="1" applyFill="1" applyBorder="1" applyAlignment="1" applyProtection="1">
      <alignment vertical="center" wrapText="1"/>
      <protection locked="0"/>
    </xf>
    <xf numFmtId="0" fontId="0" fillId="3" borderId="34" xfId="0" applyFill="1" applyBorder="1" applyAlignment="1" applyProtection="1">
      <alignment horizontal="center" vertical="center"/>
      <protection locked="0"/>
    </xf>
    <xf numFmtId="177" fontId="9" fillId="3" borderId="34" xfId="0" applyNumberFormat="1" applyFont="1" applyFill="1" applyBorder="1" applyAlignment="1" applyProtection="1">
      <alignment horizontal="right" vertical="center" wrapText="1"/>
      <protection locked="0"/>
    </xf>
    <xf numFmtId="0" fontId="6" fillId="0" borderId="0" xfId="0" applyFont="1" applyBorder="1" applyAlignment="1">
      <alignment vertical="center" wrapText="1"/>
    </xf>
    <xf numFmtId="0" fontId="14" fillId="6" borderId="18" xfId="0" applyFont="1" applyFill="1" applyBorder="1" applyAlignment="1">
      <alignment vertical="center"/>
    </xf>
    <xf numFmtId="0" fontId="14" fillId="6" borderId="20" xfId="0" applyFont="1" applyFill="1" applyBorder="1" applyAlignment="1">
      <alignment vertical="center"/>
    </xf>
    <xf numFmtId="0" fontId="0" fillId="6" borderId="18" xfId="0" applyFill="1" applyBorder="1" applyAlignment="1">
      <alignment vertical="center"/>
    </xf>
    <xf numFmtId="0" fontId="0" fillId="6" borderId="20" xfId="0" applyFill="1" applyBorder="1" applyAlignment="1">
      <alignment vertical="center"/>
    </xf>
    <xf numFmtId="0" fontId="14" fillId="6" borderId="19" xfId="0" applyFont="1" applyFill="1" applyBorder="1" applyAlignment="1">
      <alignment vertical="center"/>
    </xf>
    <xf numFmtId="0" fontId="6" fillId="0" borderId="0" xfId="0" applyFont="1" applyBorder="1" applyAlignment="1">
      <alignment vertical="center" wrapText="1"/>
    </xf>
    <xf numFmtId="0" fontId="10" fillId="2" borderId="19"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wrapText="1"/>
    </xf>
    <xf numFmtId="0" fontId="9" fillId="4" borderId="39"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vertical="center"/>
    </xf>
    <xf numFmtId="0" fontId="1" fillId="0" borderId="4" xfId="0" applyFont="1" applyBorder="1" applyAlignment="1">
      <alignment vertical="center" wrapText="1"/>
    </xf>
    <xf numFmtId="0" fontId="9" fillId="0" borderId="3" xfId="0" applyFont="1" applyBorder="1" applyAlignment="1">
      <alignment vertical="center" shrinkToFit="1"/>
    </xf>
    <xf numFmtId="0" fontId="9" fillId="0" borderId="0" xfId="0" applyFont="1" applyBorder="1" applyAlignment="1">
      <alignment horizontal="justify" vertical="center" shrinkToFit="1"/>
    </xf>
    <xf numFmtId="0" fontId="6" fillId="0" borderId="3" xfId="0" applyFont="1" applyBorder="1" applyAlignment="1">
      <alignment vertical="center" shrinkToFit="1"/>
    </xf>
    <xf numFmtId="0" fontId="6" fillId="0" borderId="0" xfId="0" applyFont="1" applyBorder="1" applyAlignment="1">
      <alignment horizontal="justify" vertical="center" shrinkToFit="1"/>
    </xf>
    <xf numFmtId="0" fontId="9" fillId="0" borderId="0" xfId="0" applyFont="1" applyFill="1" applyBorder="1" applyAlignment="1" applyProtection="1">
      <alignment vertical="center" wrapText="1"/>
      <protection locked="0"/>
    </xf>
    <xf numFmtId="0" fontId="6" fillId="0" borderId="0" xfId="0" applyFont="1" applyBorder="1" applyAlignment="1">
      <alignment horizontal="center" vertical="center" wrapText="1"/>
    </xf>
    <xf numFmtId="0" fontId="16" fillId="0" borderId="0" xfId="0" applyFont="1" applyAlignment="1">
      <alignment vertical="center"/>
    </xf>
    <xf numFmtId="0" fontId="28" fillId="0" borderId="0" xfId="0" applyFont="1" applyAlignment="1">
      <alignment vertical="center"/>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18"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31"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3" fillId="0" borderId="0" xfId="0" applyFont="1" applyBorder="1" applyAlignment="1">
      <alignment horizontal="center" vertical="center"/>
    </xf>
    <xf numFmtId="0" fontId="18" fillId="0" borderId="0" xfId="0" applyFont="1" applyBorder="1" applyAlignment="1">
      <alignment vertical="center" shrinkToFit="1"/>
    </xf>
    <xf numFmtId="178" fontId="9" fillId="0" borderId="0" xfId="0" applyNumberFormat="1" applyFont="1" applyFill="1" applyBorder="1" applyAlignment="1" applyProtection="1">
      <alignment vertical="center" wrapText="1"/>
      <protection locked="0"/>
    </xf>
    <xf numFmtId="0" fontId="1" fillId="0" borderId="0" xfId="0" applyFont="1" applyAlignment="1">
      <alignment horizontal="left" vertical="top" indent="2"/>
    </xf>
    <xf numFmtId="0" fontId="1" fillId="0" borderId="0" xfId="0" applyFont="1" applyAlignment="1">
      <alignment horizontal="right" vertical="top"/>
    </xf>
    <xf numFmtId="0" fontId="14" fillId="0" borderId="0" xfId="0" applyFont="1" applyFill="1" applyBorder="1" applyAlignment="1">
      <alignment vertical="center"/>
    </xf>
    <xf numFmtId="0" fontId="6" fillId="0" borderId="8" xfId="0" applyFont="1" applyBorder="1" applyAlignment="1">
      <alignment horizontal="right" vertical="center"/>
    </xf>
    <xf numFmtId="0" fontId="7" fillId="0" borderId="9" xfId="0" applyFont="1" applyBorder="1" applyAlignment="1">
      <alignment horizontal="right" vertical="center"/>
    </xf>
    <xf numFmtId="0" fontId="32" fillId="0" borderId="0" xfId="0" applyFont="1" applyBorder="1" applyAlignment="1">
      <alignment vertical="top" wrapText="1"/>
    </xf>
    <xf numFmtId="0" fontId="7" fillId="0" borderId="8" xfId="0" applyFont="1" applyBorder="1" applyAlignment="1">
      <alignment horizontal="right" vertical="center"/>
    </xf>
    <xf numFmtId="0" fontId="6" fillId="0" borderId="3"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vertical="top" wrapText="1"/>
    </xf>
    <xf numFmtId="0" fontId="6" fillId="0" borderId="10"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1" fillId="0" borderId="44" xfId="0" applyFont="1" applyBorder="1" applyAlignment="1">
      <alignment horizontal="left" vertical="center" wrapText="1" indent="1"/>
    </xf>
    <xf numFmtId="0" fontId="1" fillId="0" borderId="45" xfId="0" applyFont="1" applyBorder="1" applyAlignment="1">
      <alignment horizontal="left" vertical="center" shrinkToFit="1"/>
    </xf>
    <xf numFmtId="0" fontId="6" fillId="0" borderId="22" xfId="0" applyFont="1" applyBorder="1" applyAlignment="1">
      <alignment vertical="top"/>
    </xf>
    <xf numFmtId="0" fontId="7" fillId="0" borderId="13" xfId="0" applyFont="1" applyBorder="1" applyAlignment="1">
      <alignment vertical="top"/>
    </xf>
    <xf numFmtId="0" fontId="6" fillId="0" borderId="8" xfId="0" applyFont="1" applyBorder="1" applyAlignment="1">
      <alignment vertical="top"/>
    </xf>
    <xf numFmtId="0" fontId="7" fillId="0" borderId="0" xfId="0" applyFont="1" applyBorder="1" applyAlignment="1">
      <alignment vertical="top"/>
    </xf>
    <xf numFmtId="0" fontId="30" fillId="0" borderId="12" xfId="0" applyFont="1" applyBorder="1" applyAlignment="1">
      <alignment vertical="center"/>
    </xf>
    <xf numFmtId="0" fontId="7" fillId="0" borderId="0"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top"/>
    </xf>
    <xf numFmtId="0" fontId="6" fillId="0" borderId="26" xfId="0" applyFont="1" applyBorder="1" applyAlignment="1">
      <alignment vertical="center"/>
    </xf>
    <xf numFmtId="0" fontId="29" fillId="0" borderId="0" xfId="0" applyFont="1" applyBorder="1" applyAlignment="1">
      <alignment horizontal="right" vertical="center"/>
    </xf>
    <xf numFmtId="0" fontId="6" fillId="0" borderId="3" xfId="0" applyFont="1" applyBorder="1" applyAlignment="1">
      <alignment vertical="center"/>
    </xf>
    <xf numFmtId="0" fontId="7" fillId="0" borderId="31" xfId="0" applyFont="1" applyBorder="1" applyAlignment="1">
      <alignment vertical="top"/>
    </xf>
    <xf numFmtId="0" fontId="7" fillId="0" borderId="27" xfId="0" applyFont="1" applyBorder="1" applyAlignment="1">
      <alignment vertical="top"/>
    </xf>
    <xf numFmtId="0" fontId="6" fillId="0" borderId="0" xfId="0" applyFont="1" applyBorder="1" applyAlignment="1">
      <alignment horizontal="right" vertical="center"/>
    </xf>
    <xf numFmtId="0" fontId="6" fillId="0" borderId="22" xfId="0" applyFont="1" applyBorder="1" applyAlignment="1">
      <alignment vertical="center"/>
    </xf>
    <xf numFmtId="0" fontId="7" fillId="0" borderId="13" xfId="0" applyFont="1" applyBorder="1" applyAlignment="1">
      <alignment vertical="center"/>
    </xf>
    <xf numFmtId="0" fontId="6" fillId="0" borderId="8" xfId="0" applyFont="1" applyBorder="1" applyAlignment="1">
      <alignment vertical="center"/>
    </xf>
    <xf numFmtId="0" fontId="29" fillId="0" borderId="6" xfId="0" applyFont="1" applyBorder="1" applyAlignment="1">
      <alignment horizontal="right" vertical="center"/>
    </xf>
    <xf numFmtId="0" fontId="3" fillId="0" borderId="3" xfId="0" applyFont="1" applyBorder="1" applyAlignment="1">
      <alignment horizontal="center" vertical="center"/>
    </xf>
    <xf numFmtId="0" fontId="1" fillId="7" borderId="28" xfId="0" applyFont="1" applyFill="1" applyBorder="1" applyAlignment="1">
      <alignment vertical="center"/>
    </xf>
    <xf numFmtId="0" fontId="1" fillId="7" borderId="23" xfId="0" applyFont="1" applyFill="1" applyBorder="1" applyAlignment="1">
      <alignment vertical="center"/>
    </xf>
    <xf numFmtId="0" fontId="1" fillId="7" borderId="40" xfId="0" applyFont="1" applyFill="1" applyBorder="1" applyAlignment="1">
      <alignment vertical="center"/>
    </xf>
    <xf numFmtId="0" fontId="6" fillId="0" borderId="33" xfId="0" applyFont="1" applyBorder="1" applyAlignment="1">
      <alignment horizontal="center" vertical="center" shrinkToFit="1"/>
    </xf>
    <xf numFmtId="0" fontId="10" fillId="2" borderId="29" xfId="0" applyFont="1" applyFill="1" applyBorder="1" applyAlignment="1">
      <alignment vertical="center" shrinkToFit="1"/>
    </xf>
    <xf numFmtId="0" fontId="10" fillId="0" borderId="22" xfId="0" applyFont="1" applyFill="1" applyBorder="1" applyAlignment="1">
      <alignment vertical="center" wrapText="1"/>
    </xf>
    <xf numFmtId="0" fontId="10" fillId="0" borderId="29" xfId="0" applyFont="1" applyFill="1" applyBorder="1" applyAlignment="1">
      <alignment vertical="center" shrinkToFit="1"/>
    </xf>
    <xf numFmtId="0" fontId="9" fillId="0" borderId="8" xfId="0" applyFont="1" applyBorder="1" applyAlignment="1">
      <alignment vertical="center" wrapText="1"/>
    </xf>
    <xf numFmtId="176" fontId="9" fillId="0" borderId="3" xfId="0" applyNumberFormat="1" applyFont="1" applyBorder="1" applyAlignment="1">
      <alignment horizontal="justify" vertical="center" shrinkToFit="1"/>
    </xf>
    <xf numFmtId="0" fontId="9" fillId="0" borderId="8" xfId="0" applyFont="1" applyBorder="1" applyAlignment="1">
      <alignment horizontal="justify" vertical="center" wrapText="1"/>
    </xf>
    <xf numFmtId="0" fontId="6" fillId="0" borderId="8" xfId="0" applyFont="1" applyBorder="1" applyAlignment="1">
      <alignment vertical="center" wrapText="1"/>
    </xf>
    <xf numFmtId="0" fontId="20" fillId="0" borderId="3" xfId="0" applyFont="1" applyBorder="1" applyAlignment="1">
      <alignment horizontal="justify" vertical="center" shrinkToFit="1"/>
    </xf>
    <xf numFmtId="0" fontId="6" fillId="0" borderId="8" xfId="0" applyFont="1" applyBorder="1" applyAlignment="1">
      <alignment horizontal="justify" vertical="center" wrapText="1"/>
    </xf>
    <xf numFmtId="0" fontId="20" fillId="4" borderId="64" xfId="0" applyFont="1" applyFill="1" applyBorder="1" applyAlignment="1">
      <alignment horizontal="justify" vertical="center" shrinkToFit="1"/>
    </xf>
    <xf numFmtId="0" fontId="6" fillId="0" borderId="31" xfId="0" applyFont="1" applyBorder="1" applyAlignment="1">
      <alignment horizontal="justify" vertical="center" wrapText="1"/>
    </xf>
    <xf numFmtId="0" fontId="20" fillId="0" borderId="30" xfId="0" applyFont="1" applyBorder="1" applyAlignment="1">
      <alignment horizontal="justify" vertical="center" shrinkToFit="1"/>
    </xf>
    <xf numFmtId="0" fontId="26" fillId="4" borderId="64" xfId="0" applyFont="1" applyFill="1" applyBorder="1" applyAlignment="1">
      <alignment vertical="center" shrinkToFit="1"/>
    </xf>
    <xf numFmtId="0" fontId="6" fillId="0" borderId="8" xfId="0" applyFont="1" applyFill="1" applyBorder="1" applyAlignment="1">
      <alignment horizontal="justify" vertical="center" wrapText="1"/>
    </xf>
    <xf numFmtId="0" fontId="26" fillId="0" borderId="3" xfId="0" applyFont="1" applyFill="1" applyBorder="1" applyAlignment="1">
      <alignment vertical="center" shrinkToFit="1"/>
    </xf>
    <xf numFmtId="0" fontId="20" fillId="0" borderId="3" xfId="0" applyFont="1" applyFill="1" applyBorder="1" applyAlignment="1">
      <alignment horizontal="justify" vertical="center" shrinkToFit="1"/>
    </xf>
    <xf numFmtId="0" fontId="26" fillId="2" borderId="45" xfId="0" applyFont="1" applyFill="1" applyBorder="1" applyAlignment="1">
      <alignment vertical="center" shrinkToFit="1"/>
    </xf>
    <xf numFmtId="0" fontId="6" fillId="0" borderId="22" xfId="0" applyFont="1" applyFill="1" applyBorder="1" applyAlignment="1">
      <alignment horizontal="justify" vertical="center" wrapText="1"/>
    </xf>
    <xf numFmtId="0" fontId="26" fillId="0" borderId="29" xfId="0" applyFont="1" applyFill="1" applyBorder="1" applyAlignment="1">
      <alignment vertical="center" shrinkToFit="1"/>
    </xf>
    <xf numFmtId="0" fontId="15" fillId="0" borderId="3" xfId="1" applyBorder="1" applyAlignment="1">
      <alignment horizontal="justify" vertical="center" shrinkToFit="1"/>
    </xf>
    <xf numFmtId="0" fontId="27" fillId="0" borderId="3" xfId="1" applyFont="1" applyBorder="1" applyAlignment="1">
      <alignment horizontal="justify" vertical="center" shrinkToFit="1"/>
    </xf>
    <xf numFmtId="0" fontId="20" fillId="4" borderId="64" xfId="0" applyFont="1" applyFill="1" applyBorder="1" applyAlignment="1">
      <alignment vertical="center" shrinkToFit="1"/>
    </xf>
    <xf numFmtId="0" fontId="23" fillId="0" borderId="3" xfId="0" applyFont="1" applyFill="1" applyBorder="1" applyAlignment="1">
      <alignment vertical="center" shrinkToFit="1"/>
    </xf>
    <xf numFmtId="0" fontId="6" fillId="0" borderId="8" xfId="0" applyFont="1" applyFill="1" applyBorder="1" applyAlignment="1">
      <alignment vertical="center" wrapText="1"/>
    </xf>
    <xf numFmtId="3" fontId="20" fillId="0" borderId="3" xfId="0" applyNumberFormat="1" applyFont="1" applyBorder="1" applyAlignment="1">
      <alignment horizontal="justify" vertical="center" shrinkToFit="1"/>
    </xf>
    <xf numFmtId="0" fontId="6" fillId="0" borderId="3" xfId="0" applyFont="1" applyBorder="1" applyAlignment="1">
      <alignment horizontal="justify" vertical="center" shrinkToFit="1"/>
    </xf>
    <xf numFmtId="0" fontId="6" fillId="4" borderId="64" xfId="0" applyFont="1" applyFill="1" applyBorder="1" applyAlignment="1">
      <alignment horizontal="justify" vertical="center" shrinkToFit="1"/>
    </xf>
    <xf numFmtId="0" fontId="9" fillId="0" borderId="3" xfId="0" applyFont="1" applyBorder="1" applyAlignment="1">
      <alignment horizontal="justify" vertical="center" shrinkToFit="1"/>
    </xf>
    <xf numFmtId="0" fontId="9" fillId="4" borderId="64" xfId="0" applyFont="1" applyFill="1" applyBorder="1" applyAlignment="1">
      <alignment horizontal="justify" vertical="center" shrinkToFit="1"/>
    </xf>
    <xf numFmtId="0" fontId="10" fillId="2" borderId="45" xfId="0" applyFont="1" applyFill="1" applyBorder="1" applyAlignment="1">
      <alignment vertical="center" shrinkToFit="1"/>
    </xf>
    <xf numFmtId="0" fontId="6" fillId="0" borderId="9" xfId="0" applyFont="1" applyBorder="1" applyAlignment="1">
      <alignment vertical="center" wrapText="1"/>
    </xf>
    <xf numFmtId="0" fontId="6" fillId="0" borderId="6" xfId="0" applyFont="1" applyBorder="1" applyAlignment="1">
      <alignment vertical="center" wrapText="1"/>
    </xf>
    <xf numFmtId="0" fontId="10" fillId="0" borderId="6" xfId="0" applyFont="1" applyFill="1" applyBorder="1" applyAlignment="1">
      <alignment vertical="center" wrapText="1"/>
    </xf>
    <xf numFmtId="0" fontId="6" fillId="0" borderId="2" xfId="0" applyFont="1" applyBorder="1" applyAlignment="1">
      <alignment horizontal="justify" vertical="center" shrinkToFit="1"/>
    </xf>
    <xf numFmtId="0" fontId="6" fillId="0" borderId="9" xfId="0" applyFont="1" applyBorder="1" applyAlignment="1">
      <alignment horizontal="justify" vertical="center" wrapText="1"/>
    </xf>
    <xf numFmtId="0" fontId="6" fillId="0" borderId="6" xfId="0" applyFont="1" applyBorder="1" applyAlignment="1">
      <alignment horizontal="justify" vertical="center" wrapText="1"/>
    </xf>
    <xf numFmtId="0" fontId="9" fillId="0" borderId="6" xfId="0" applyFont="1" applyBorder="1" applyAlignment="1">
      <alignment vertical="center" wrapText="1"/>
    </xf>
    <xf numFmtId="0" fontId="9" fillId="0" borderId="6" xfId="0" applyFont="1" applyBorder="1" applyAlignment="1">
      <alignment horizontal="justify" vertical="center" wrapText="1"/>
    </xf>
    <xf numFmtId="0" fontId="9" fillId="0" borderId="2" xfId="0" applyFont="1" applyBorder="1" applyAlignment="1">
      <alignment horizontal="justify" vertical="center" shrinkToFit="1"/>
    </xf>
    <xf numFmtId="0" fontId="10" fillId="0" borderId="6" xfId="0" applyFont="1" applyBorder="1" applyAlignment="1">
      <alignment horizontal="justify" vertical="center" wrapText="1"/>
    </xf>
    <xf numFmtId="0" fontId="20" fillId="0" borderId="2" xfId="0" applyFont="1" applyBorder="1" applyAlignment="1">
      <alignment horizontal="justify" vertical="center" shrinkToFit="1"/>
    </xf>
    <xf numFmtId="0" fontId="6" fillId="0" borderId="9" xfId="0" applyFont="1" applyFill="1" applyBorder="1" applyAlignment="1">
      <alignment horizontal="justify" vertical="center" wrapText="1"/>
    </xf>
    <xf numFmtId="0" fontId="6" fillId="0" borderId="6"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20" fillId="0" borderId="2" xfId="0" applyFont="1" applyFill="1" applyBorder="1" applyAlignment="1">
      <alignment horizontal="justify" vertical="center" shrinkToFit="1"/>
    </xf>
    <xf numFmtId="0" fontId="10" fillId="2" borderId="23" xfId="0" applyFont="1" applyFill="1" applyBorder="1" applyAlignment="1">
      <alignment vertical="center" wrapText="1"/>
    </xf>
    <xf numFmtId="0" fontId="26" fillId="2" borderId="33" xfId="0" applyFont="1" applyFill="1" applyBorder="1" applyAlignment="1">
      <alignment vertical="center" shrinkToFit="1"/>
    </xf>
    <xf numFmtId="0" fontId="6" fillId="4" borderId="66" xfId="0" applyFont="1" applyFill="1" applyBorder="1">
      <alignment vertical="center"/>
    </xf>
    <xf numFmtId="0" fontId="9" fillId="4" borderId="67" xfId="0" applyFont="1" applyFill="1" applyBorder="1" applyAlignment="1">
      <alignment horizontal="justify" vertical="center" shrinkToFit="1"/>
    </xf>
    <xf numFmtId="0" fontId="6" fillId="4" borderId="63" xfId="0" applyFont="1" applyFill="1" applyBorder="1" applyAlignment="1">
      <alignment vertical="center" wrapText="1"/>
    </xf>
    <xf numFmtId="0" fontId="6" fillId="4" borderId="39" xfId="0" applyFont="1" applyFill="1" applyBorder="1" applyAlignment="1">
      <alignment vertical="center" wrapText="1"/>
    </xf>
    <xf numFmtId="0" fontId="9" fillId="3" borderId="38"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left" vertical="center" wrapText="1"/>
      <protection locked="0"/>
    </xf>
    <xf numFmtId="179" fontId="9" fillId="3" borderId="38" xfId="0" applyNumberFormat="1" applyFont="1" applyFill="1" applyBorder="1" applyAlignment="1" applyProtection="1">
      <alignment vertical="center" wrapText="1"/>
      <protection locked="0"/>
    </xf>
    <xf numFmtId="179" fontId="9" fillId="3" borderId="1" xfId="0" applyNumberFormat="1" applyFont="1" applyFill="1" applyBorder="1" applyAlignment="1" applyProtection="1">
      <alignment vertical="center" wrapText="1"/>
      <protection locked="0"/>
    </xf>
    <xf numFmtId="0" fontId="9" fillId="3" borderId="3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6" fillId="0" borderId="0" xfId="0" applyFont="1" applyBorder="1" applyAlignment="1">
      <alignment vertical="center" wrapText="1"/>
    </xf>
    <xf numFmtId="0" fontId="6" fillId="3" borderId="10" xfId="0" applyFont="1" applyFill="1" applyBorder="1" applyAlignment="1" applyProtection="1">
      <alignment vertical="top"/>
      <protection locked="0"/>
    </xf>
    <xf numFmtId="0" fontId="6" fillId="3" borderId="4" xfId="0" applyFont="1" applyFill="1" applyBorder="1" applyAlignment="1" applyProtection="1">
      <alignment vertical="top"/>
      <protection locked="0"/>
    </xf>
    <xf numFmtId="0" fontId="6" fillId="3" borderId="5" xfId="0" applyFont="1" applyFill="1" applyBorder="1" applyAlignment="1" applyProtection="1">
      <alignment vertical="top"/>
      <protection locked="0"/>
    </xf>
    <xf numFmtId="0" fontId="6" fillId="3" borderId="9" xfId="0" applyFont="1" applyFill="1" applyBorder="1" applyAlignment="1" applyProtection="1">
      <alignment vertical="top"/>
      <protection locked="0"/>
    </xf>
    <xf numFmtId="0" fontId="6" fillId="3" borderId="6" xfId="0" applyFont="1" applyFill="1" applyBorder="1" applyAlignment="1" applyProtection="1">
      <alignment vertical="top"/>
      <protection locked="0"/>
    </xf>
    <xf numFmtId="0" fontId="6" fillId="3" borderId="2" xfId="0" applyFont="1" applyFill="1" applyBorder="1" applyAlignment="1" applyProtection="1">
      <alignment vertical="top"/>
      <protection locked="0"/>
    </xf>
    <xf numFmtId="0" fontId="9" fillId="3" borderId="38" xfId="0" applyFont="1" applyFill="1" applyBorder="1" applyAlignment="1" applyProtection="1">
      <alignment vertical="center" wrapText="1"/>
      <protection locked="0"/>
    </xf>
    <xf numFmtId="0" fontId="9" fillId="3" borderId="7" xfId="0" applyFont="1" applyFill="1" applyBorder="1" applyAlignment="1" applyProtection="1">
      <alignment vertical="center" wrapText="1"/>
      <protection locked="0"/>
    </xf>
    <xf numFmtId="0" fontId="9" fillId="3" borderId="1" xfId="0" applyFont="1" applyFill="1" applyBorder="1" applyAlignment="1" applyProtection="1">
      <alignment vertical="center" wrapText="1"/>
      <protection locked="0"/>
    </xf>
    <xf numFmtId="0" fontId="6" fillId="0" borderId="0" xfId="0" applyFont="1" applyAlignment="1">
      <alignment vertical="center" wrapText="1"/>
    </xf>
    <xf numFmtId="0" fontId="6" fillId="0" borderId="0" xfId="0" applyFont="1" applyBorder="1" applyAlignment="1">
      <alignment vertical="center"/>
    </xf>
    <xf numFmtId="177" fontId="9" fillId="3" borderId="38" xfId="0" applyNumberFormat="1" applyFont="1" applyFill="1" applyBorder="1" applyAlignment="1" applyProtection="1">
      <alignment horizontal="center" vertical="center" wrapText="1"/>
      <protection locked="0"/>
    </xf>
    <xf numFmtId="177" fontId="9" fillId="3" borderId="7" xfId="0" applyNumberFormat="1" applyFont="1" applyFill="1" applyBorder="1" applyAlignment="1" applyProtection="1">
      <alignment horizontal="center" vertical="center" wrapText="1"/>
      <protection locked="0"/>
    </xf>
    <xf numFmtId="177" fontId="9" fillId="3" borderId="1" xfId="0" applyNumberFormat="1" applyFont="1" applyFill="1" applyBorder="1" applyAlignment="1" applyProtection="1">
      <alignment horizontal="center" vertical="center" wrapText="1"/>
      <protection locked="0"/>
    </xf>
    <xf numFmtId="0" fontId="15" fillId="3" borderId="38" xfId="1" applyFill="1" applyBorder="1" applyAlignment="1" applyProtection="1">
      <alignment vertical="center" wrapText="1"/>
      <protection locked="0"/>
    </xf>
    <xf numFmtId="0" fontId="9" fillId="4" borderId="63" xfId="0" applyFont="1" applyFill="1" applyBorder="1" applyAlignment="1">
      <alignment vertical="center" wrapText="1"/>
    </xf>
    <xf numFmtId="0" fontId="9" fillId="4" borderId="39" xfId="0" applyFont="1" applyFill="1" applyBorder="1" applyAlignment="1">
      <alignment vertical="center" wrapText="1"/>
    </xf>
    <xf numFmtId="177" fontId="9" fillId="3" borderId="38" xfId="0" applyNumberFormat="1" applyFont="1" applyFill="1" applyBorder="1" applyAlignment="1" applyProtection="1">
      <alignment horizontal="right" vertical="center" wrapText="1"/>
      <protection locked="0"/>
    </xf>
    <xf numFmtId="177" fontId="9" fillId="3" borderId="1" xfId="0" applyNumberFormat="1" applyFont="1" applyFill="1" applyBorder="1" applyAlignment="1" applyProtection="1">
      <alignment horizontal="right" vertical="center" wrapText="1"/>
      <protection locked="0"/>
    </xf>
    <xf numFmtId="0" fontId="9" fillId="0" borderId="0" xfId="0" applyFont="1" applyFill="1" applyBorder="1" applyAlignment="1">
      <alignment horizontal="right" vertical="center" shrinkToFit="1"/>
    </xf>
    <xf numFmtId="0" fontId="10" fillId="2" borderId="28" xfId="0" applyFont="1" applyFill="1" applyBorder="1" applyAlignment="1">
      <alignment vertical="center" wrapText="1"/>
    </xf>
    <xf numFmtId="0" fontId="10" fillId="2" borderId="23" xfId="0" applyFont="1" applyFill="1" applyBorder="1" applyAlignment="1">
      <alignment vertical="center" wrapText="1"/>
    </xf>
    <xf numFmtId="0" fontId="10" fillId="2" borderId="44" xfId="0" applyFont="1" applyFill="1" applyBorder="1" applyAlignment="1">
      <alignment vertical="center" wrapText="1"/>
    </xf>
    <xf numFmtId="0" fontId="10" fillId="2" borderId="19" xfId="0" applyFont="1" applyFill="1" applyBorder="1" applyAlignment="1">
      <alignment vertical="center" wrapText="1"/>
    </xf>
    <xf numFmtId="0" fontId="9" fillId="3" borderId="38" xfId="0" applyFont="1" applyFill="1" applyBorder="1" applyAlignment="1" applyProtection="1">
      <alignment horizontal="right" vertical="center" wrapText="1"/>
      <protection locked="0"/>
    </xf>
    <xf numFmtId="0" fontId="9" fillId="3" borderId="1"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wrapText="1"/>
    </xf>
    <xf numFmtId="0" fontId="9" fillId="3" borderId="10" xfId="0" applyFont="1" applyFill="1" applyBorder="1" applyAlignment="1" applyProtection="1">
      <alignment vertical="top" wrapText="1"/>
      <protection locked="0"/>
    </xf>
    <xf numFmtId="0" fontId="9" fillId="3" borderId="4" xfId="0" applyFont="1" applyFill="1" applyBorder="1" applyAlignment="1" applyProtection="1">
      <alignment vertical="top" wrapText="1"/>
      <protection locked="0"/>
    </xf>
    <xf numFmtId="0" fontId="9" fillId="3" borderId="5" xfId="0" applyFont="1" applyFill="1" applyBorder="1" applyAlignment="1" applyProtection="1">
      <alignment vertical="top" wrapText="1"/>
      <protection locked="0"/>
    </xf>
    <xf numFmtId="0" fontId="9" fillId="3" borderId="9" xfId="0" applyFont="1" applyFill="1" applyBorder="1" applyAlignment="1" applyProtection="1">
      <alignment vertical="top" wrapText="1"/>
      <protection locked="0"/>
    </xf>
    <xf numFmtId="0" fontId="9" fillId="3" borderId="6" xfId="0" applyFont="1" applyFill="1" applyBorder="1" applyAlignment="1" applyProtection="1">
      <alignment vertical="top" wrapText="1"/>
      <protection locked="0"/>
    </xf>
    <xf numFmtId="0" fontId="9" fillId="3" borderId="2" xfId="0" applyFont="1" applyFill="1" applyBorder="1" applyAlignment="1" applyProtection="1">
      <alignment vertical="top" wrapText="1"/>
      <protection locked="0"/>
    </xf>
    <xf numFmtId="0" fontId="6" fillId="4" borderId="65" xfId="0" applyFont="1" applyFill="1" applyBorder="1" applyAlignment="1">
      <alignment vertical="center" wrapText="1"/>
    </xf>
    <xf numFmtId="0" fontId="6" fillId="4" borderId="66" xfId="0" applyFont="1" applyFill="1" applyBorder="1" applyAlignment="1">
      <alignment vertical="center" wrapText="1"/>
    </xf>
    <xf numFmtId="0" fontId="6" fillId="3" borderId="38"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0" fontId="6" fillId="0" borderId="38"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15" fillId="3" borderId="38" xfId="1"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6" fillId="0" borderId="5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wrapText="1"/>
    </xf>
    <xf numFmtId="0" fontId="10" fillId="2" borderId="45" xfId="0" applyFont="1" applyFill="1" applyBorder="1" applyAlignment="1">
      <alignment vertical="center" wrapText="1"/>
    </xf>
    <xf numFmtId="0" fontId="20" fillId="0" borderId="3" xfId="0" applyFont="1" applyBorder="1" applyAlignment="1">
      <alignment vertical="top" wrapText="1" shrinkToFit="1"/>
    </xf>
    <xf numFmtId="0" fontId="20" fillId="0" borderId="3" xfId="0" applyFont="1" applyBorder="1" applyAlignment="1">
      <alignment vertical="top" shrinkToFit="1"/>
    </xf>
    <xf numFmtId="0" fontId="6" fillId="0" borderId="12" xfId="0" applyFont="1" applyBorder="1" applyAlignment="1">
      <alignment vertical="center"/>
    </xf>
    <xf numFmtId="0" fontId="6" fillId="0" borderId="3" xfId="0" applyFont="1" applyBorder="1" applyAlignment="1">
      <alignment vertical="center"/>
    </xf>
    <xf numFmtId="0" fontId="1" fillId="0" borderId="0" xfId="0" applyFont="1" applyAlignment="1">
      <alignment vertical="center"/>
    </xf>
    <xf numFmtId="0" fontId="18" fillId="0" borderId="37" xfId="0" applyFont="1" applyBorder="1" applyAlignment="1">
      <alignment horizontal="center" vertical="center"/>
    </xf>
    <xf numFmtId="0" fontId="18" fillId="0" borderId="0" xfId="0" applyFont="1" applyBorder="1" applyAlignment="1">
      <alignment horizontal="center" vertical="center"/>
    </xf>
    <xf numFmtId="0" fontId="18" fillId="0" borderId="3" xfId="0" applyFont="1" applyBorder="1" applyAlignment="1">
      <alignment horizontal="center" vertical="center"/>
    </xf>
    <xf numFmtId="0" fontId="18" fillId="0" borderId="0" xfId="0" applyFont="1" applyAlignment="1">
      <alignment vertical="center"/>
    </xf>
    <xf numFmtId="0" fontId="1" fillId="0" borderId="8" xfId="0" applyFont="1" applyBorder="1" applyAlignment="1">
      <alignment horizontal="center" vertical="center" wrapText="1"/>
    </xf>
    <xf numFmtId="0" fontId="33" fillId="0" borderId="10" xfId="0" applyFont="1" applyBorder="1" applyAlignment="1">
      <alignment vertical="center"/>
    </xf>
    <xf numFmtId="0" fontId="33" fillId="0" borderId="4" xfId="0" applyFont="1" applyBorder="1" applyAlignment="1">
      <alignment vertical="center"/>
    </xf>
    <xf numFmtId="0" fontId="33" fillId="0" borderId="5" xfId="0" applyFont="1" applyBorder="1" applyAlignment="1">
      <alignment vertical="center"/>
    </xf>
    <xf numFmtId="0" fontId="31" fillId="0" borderId="0" xfId="0" applyFont="1" applyAlignment="1">
      <alignment vertical="center"/>
    </xf>
    <xf numFmtId="0" fontId="18" fillId="0" borderId="9"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6" fillId="0" borderId="10" xfId="0" applyFont="1" applyBorder="1" applyAlignment="1">
      <alignment vertical="top" wrapText="1"/>
    </xf>
    <xf numFmtId="0" fontId="6" fillId="0" borderId="5" xfId="0" applyFont="1" applyBorder="1" applyAlignment="1">
      <alignment vertical="top" wrapText="1"/>
    </xf>
    <xf numFmtId="0" fontId="6" fillId="0" borderId="8" xfId="0" applyFont="1" applyBorder="1" applyAlignment="1">
      <alignment vertical="top" wrapText="1"/>
    </xf>
    <xf numFmtId="0" fontId="6" fillId="0" borderId="3" xfId="0" applyFont="1" applyBorder="1" applyAlignment="1">
      <alignment vertical="top" wrapText="1"/>
    </xf>
    <xf numFmtId="0" fontId="32" fillId="0" borderId="0" xfId="0" applyFont="1" applyBorder="1" applyAlignment="1">
      <alignment vertical="top" wrapText="1"/>
    </xf>
    <xf numFmtId="0" fontId="32" fillId="0" borderId="3"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2" xfId="0" applyFont="1" applyBorder="1" applyAlignment="1">
      <alignment vertical="top" wrapText="1"/>
    </xf>
    <xf numFmtId="0" fontId="1" fillId="0" borderId="0" xfId="0" applyFont="1" applyAlignment="1">
      <alignment vertical="center" wrapText="1"/>
    </xf>
    <xf numFmtId="0" fontId="6" fillId="7" borderId="54" xfId="0" applyFont="1" applyFill="1" applyBorder="1" applyAlignment="1">
      <alignment horizontal="center" vertical="center"/>
    </xf>
    <xf numFmtId="0" fontId="6" fillId="7" borderId="38"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1" xfId="0" applyFont="1" applyFill="1" applyBorder="1" applyAlignment="1">
      <alignment horizontal="center" vertical="center"/>
    </xf>
    <xf numFmtId="0" fontId="18" fillId="0" borderId="28" xfId="0" applyFont="1" applyBorder="1" applyAlignment="1">
      <alignment horizontal="center" vertical="center"/>
    </xf>
    <xf numFmtId="0" fontId="3" fillId="0" borderId="23" xfId="0" applyFont="1" applyBorder="1" applyAlignment="1">
      <alignment horizontal="center" vertical="center"/>
    </xf>
    <xf numFmtId="0" fontId="3" fillId="0" borderId="33"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 fillId="0" borderId="0" xfId="0" applyFont="1" applyAlignment="1">
      <alignment vertical="top" wrapText="1"/>
    </xf>
    <xf numFmtId="0" fontId="1" fillId="0" borderId="0" xfId="0" applyFont="1" applyBorder="1" applyAlignment="1">
      <alignment vertical="top" wrapText="1"/>
    </xf>
    <xf numFmtId="0" fontId="18" fillId="0" borderId="31" xfId="0" applyFont="1" applyBorder="1" applyAlignment="1">
      <alignment horizontal="center" vertical="center"/>
    </xf>
    <xf numFmtId="0" fontId="18" fillId="0" borderId="17" xfId="0" applyFont="1" applyBorder="1" applyAlignment="1">
      <alignment horizontal="center" vertical="center"/>
    </xf>
    <xf numFmtId="0" fontId="18" fillId="0" borderId="36" xfId="0" applyFont="1" applyBorder="1" applyAlignment="1">
      <alignment horizontal="center" vertical="center"/>
    </xf>
    <xf numFmtId="0" fontId="18" fillId="0" borderId="44"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45" xfId="0" applyFont="1" applyBorder="1" applyAlignment="1">
      <alignment horizontal="center" vertical="center"/>
    </xf>
    <xf numFmtId="0" fontId="18" fillId="0" borderId="58" xfId="0" applyFont="1" applyBorder="1" applyAlignment="1">
      <alignment horizontal="center" vertical="center"/>
    </xf>
    <xf numFmtId="0" fontId="3"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7" fillId="0" borderId="0" xfId="0" applyFont="1" applyAlignment="1">
      <alignment horizontal="center" vertic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0" fontId="31" fillId="0" borderId="0" xfId="0" applyFont="1" applyAlignment="1">
      <alignment vertical="center" wrapText="1"/>
    </xf>
    <xf numFmtId="0" fontId="1" fillId="0" borderId="6" xfId="0" applyFont="1" applyBorder="1" applyAlignment="1">
      <alignment vertical="center"/>
    </xf>
    <xf numFmtId="0" fontId="1" fillId="0" borderId="22" xfId="0" applyFont="1" applyBorder="1" applyAlignment="1">
      <alignment vertical="top" wrapText="1"/>
    </xf>
    <xf numFmtId="0" fontId="1" fillId="0" borderId="25" xfId="0" applyFont="1" applyBorder="1" applyAlignment="1">
      <alignment vertical="top" wrapText="1"/>
    </xf>
    <xf numFmtId="0" fontId="1" fillId="0" borderId="8" xfId="0" applyFont="1" applyBorder="1" applyAlignment="1">
      <alignment vertical="top" wrapText="1"/>
    </xf>
    <xf numFmtId="0" fontId="1" fillId="0" borderId="26" xfId="0" applyFont="1" applyBorder="1" applyAlignment="1">
      <alignment vertical="top" wrapText="1"/>
    </xf>
    <xf numFmtId="0" fontId="1" fillId="0" borderId="31" xfId="0" applyFont="1" applyBorder="1" applyAlignment="1">
      <alignment vertical="top" wrapText="1"/>
    </xf>
    <xf numFmtId="0" fontId="1" fillId="0" borderId="27" xfId="0" applyFont="1" applyBorder="1" applyAlignment="1">
      <alignment vertical="top" wrapText="1"/>
    </xf>
    <xf numFmtId="0" fontId="4" fillId="0" borderId="0" xfId="0" applyFont="1" applyAlignment="1">
      <alignment vertical="center"/>
    </xf>
    <xf numFmtId="0" fontId="6" fillId="0" borderId="22"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0" fontId="6" fillId="0" borderId="9" xfId="0" applyFont="1" applyBorder="1" applyAlignment="1">
      <alignment vertical="top" wrapText="1"/>
    </xf>
    <xf numFmtId="0" fontId="6" fillId="0" borderId="32" xfId="0" applyFont="1" applyBorder="1" applyAlignment="1">
      <alignment vertical="top" wrapText="1"/>
    </xf>
    <xf numFmtId="0" fontId="30" fillId="0" borderId="21" xfId="0" applyFont="1" applyBorder="1" applyAlignment="1">
      <alignment vertical="center"/>
    </xf>
    <xf numFmtId="0" fontId="7" fillId="0" borderId="13" xfId="0" applyFont="1" applyBorder="1" applyAlignment="1">
      <alignment vertical="center"/>
    </xf>
    <xf numFmtId="0" fontId="7" fillId="0" borderId="29" xfId="0" applyFont="1" applyBorder="1" applyAlignment="1">
      <alignment vertical="center"/>
    </xf>
    <xf numFmtId="0" fontId="6" fillId="0" borderId="30" xfId="0" applyFont="1" applyBorder="1" applyAlignment="1">
      <alignment vertical="top" wrapText="1"/>
    </xf>
    <xf numFmtId="0" fontId="6" fillId="0" borderId="43" xfId="0" applyFont="1" applyBorder="1" applyAlignment="1">
      <alignment vertical="top" wrapText="1"/>
    </xf>
    <xf numFmtId="0" fontId="6" fillId="0" borderId="21" xfId="0" applyFont="1" applyBorder="1" applyAlignment="1">
      <alignment vertical="center"/>
    </xf>
    <xf numFmtId="0" fontId="6" fillId="0" borderId="13" xfId="0" applyFont="1" applyBorder="1" applyAlignment="1">
      <alignment vertical="center"/>
    </xf>
    <xf numFmtId="0" fontId="6" fillId="0" borderId="29" xfId="0" applyFont="1" applyBorder="1" applyAlignment="1">
      <alignment vertical="center"/>
    </xf>
    <xf numFmtId="0" fontId="6" fillId="0" borderId="6" xfId="0" applyFont="1" applyBorder="1" applyAlignment="1">
      <alignment vertical="center" wrapText="1"/>
    </xf>
    <xf numFmtId="0" fontId="6" fillId="0" borderId="2" xfId="0" applyFont="1" applyBorder="1" applyAlignment="1">
      <alignment vertical="center" wrapText="1"/>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28"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24" xfId="0" applyFont="1" applyFill="1" applyBorder="1" applyAlignment="1">
      <alignment horizontal="center" vertical="center" wrapText="1"/>
    </xf>
    <xf numFmtId="0" fontId="1" fillId="0" borderId="21" xfId="0" applyFont="1" applyBorder="1" applyAlignment="1">
      <alignment vertical="top" wrapText="1"/>
    </xf>
    <xf numFmtId="0" fontId="1" fillId="0" borderId="13" xfId="0" applyFont="1" applyBorder="1" applyAlignment="1">
      <alignment vertical="top" wrapText="1"/>
    </xf>
    <xf numFmtId="0" fontId="1" fillId="0" borderId="29"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vertical="top" wrapText="1"/>
    </xf>
    <xf numFmtId="0" fontId="1" fillId="0" borderId="42"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7" borderId="28"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33" xfId="0" applyFont="1" applyFill="1" applyBorder="1" applyAlignment="1">
      <alignment horizontal="center" vertical="center"/>
    </xf>
    <xf numFmtId="0" fontId="1" fillId="0" borderId="0" xfId="0" applyFont="1" applyAlignment="1">
      <alignment horizontal="center" vertical="center"/>
    </xf>
    <xf numFmtId="0" fontId="1" fillId="0" borderId="44"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6" xfId="0" applyFont="1" applyBorder="1" applyAlignment="1">
      <alignment horizontal="center" vertical="center" shrinkToFit="1"/>
    </xf>
    <xf numFmtId="0" fontId="1" fillId="7" borderId="51"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0" borderId="18" xfId="0" applyFont="1" applyBorder="1" applyAlignment="1">
      <alignment vertical="center" shrinkToFit="1"/>
    </xf>
    <xf numFmtId="0" fontId="1" fillId="0" borderId="19" xfId="0" applyFont="1" applyBorder="1" applyAlignment="1">
      <alignment vertical="center" shrinkToFit="1"/>
    </xf>
    <xf numFmtId="0" fontId="1" fillId="0" borderId="45" xfId="0" applyFont="1" applyBorder="1" applyAlignment="1">
      <alignment vertical="center" shrinkToFit="1"/>
    </xf>
    <xf numFmtId="0" fontId="1" fillId="0" borderId="52" xfId="0" applyFont="1" applyBorder="1" applyAlignment="1">
      <alignment vertical="center" shrinkToFit="1"/>
    </xf>
    <xf numFmtId="0" fontId="1" fillId="0" borderId="55" xfId="0" applyFont="1" applyBorder="1" applyAlignment="1">
      <alignment vertical="center" shrinkToFit="1"/>
    </xf>
    <xf numFmtId="0" fontId="1" fillId="0" borderId="56" xfId="0" applyFont="1" applyBorder="1" applyAlignment="1">
      <alignment vertical="center" shrinkToFit="1"/>
    </xf>
    <xf numFmtId="0" fontId="1" fillId="0" borderId="35" xfId="0" applyFont="1" applyBorder="1" applyAlignment="1">
      <alignment vertical="center" shrinkToFit="1"/>
    </xf>
    <xf numFmtId="0" fontId="1" fillId="0" borderId="13" xfId="0" applyFont="1" applyBorder="1" applyAlignment="1">
      <alignment vertical="center" shrinkToFit="1"/>
    </xf>
    <xf numFmtId="0" fontId="1" fillId="0" borderId="29" xfId="0" applyFont="1" applyBorder="1" applyAlignment="1">
      <alignment vertical="center" shrinkToFit="1"/>
    </xf>
    <xf numFmtId="0" fontId="1" fillId="0" borderId="36" xfId="0" applyFont="1" applyBorder="1" applyAlignment="1">
      <alignment vertical="center" shrinkToFit="1"/>
    </xf>
    <xf numFmtId="0" fontId="1" fillId="0" borderId="16" xfId="0" applyFont="1" applyBorder="1" applyAlignment="1">
      <alignment vertical="center" shrinkToFit="1"/>
    </xf>
    <xf numFmtId="0" fontId="1" fillId="0" borderId="30" xfId="0" applyFont="1" applyBorder="1" applyAlignment="1">
      <alignment vertical="center" shrinkToFit="1"/>
    </xf>
    <xf numFmtId="0" fontId="1" fillId="0" borderId="18" xfId="0" applyFont="1" applyBorder="1" applyAlignment="1">
      <alignment horizontal="center" vertical="center" shrinkToFit="1"/>
    </xf>
    <xf numFmtId="0" fontId="1" fillId="0" borderId="41" xfId="0" applyFont="1" applyBorder="1" applyAlignment="1">
      <alignment vertical="top" wrapText="1"/>
    </xf>
    <xf numFmtId="0" fontId="1" fillId="0" borderId="16" xfId="0" applyFont="1" applyBorder="1" applyAlignment="1">
      <alignment vertical="top" wrapText="1"/>
    </xf>
    <xf numFmtId="0" fontId="1" fillId="0" borderId="30" xfId="0" applyFont="1" applyBorder="1" applyAlignment="1">
      <alignment vertical="top" wrapText="1"/>
    </xf>
    <xf numFmtId="0" fontId="1" fillId="0" borderId="0" xfId="0" applyFont="1" applyAlignment="1">
      <alignment horizontal="left" vertical="top" indent="2"/>
    </xf>
    <xf numFmtId="0" fontId="1" fillId="0" borderId="22" xfId="0" applyFont="1" applyBorder="1" applyAlignment="1">
      <alignment horizontal="left" vertical="top" wrapText="1"/>
    </xf>
    <xf numFmtId="0" fontId="1" fillId="0" borderId="13" xfId="0" applyFont="1" applyBorder="1" applyAlignment="1">
      <alignment horizontal="left" vertical="top" wrapText="1"/>
    </xf>
    <xf numFmtId="0" fontId="1" fillId="0" borderId="29"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9" xfId="0" applyFont="1" applyBorder="1" applyAlignment="1">
      <alignment vertical="top" wrapText="1"/>
    </xf>
    <xf numFmtId="0" fontId="1" fillId="0" borderId="32" xfId="0" applyFont="1" applyBorder="1" applyAlignment="1">
      <alignment vertical="top" wrapText="1"/>
    </xf>
    <xf numFmtId="0" fontId="1" fillId="0" borderId="38"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7" xfId="0" applyFont="1" applyBorder="1" applyAlignment="1">
      <alignment vertical="center"/>
    </xf>
    <xf numFmtId="0" fontId="1" fillId="0" borderId="1" xfId="0" applyFont="1" applyBorder="1" applyAlignment="1">
      <alignment vertical="center"/>
    </xf>
    <xf numFmtId="0" fontId="3" fillId="0" borderId="62" xfId="0" applyFont="1" applyBorder="1" applyAlignment="1">
      <alignment horizontal="center"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35" xfId="0" applyFont="1" applyBorder="1" applyAlignment="1">
      <alignment horizontal="center" vertical="center"/>
    </xf>
    <xf numFmtId="0" fontId="6" fillId="0" borderId="8" xfId="0" applyFont="1" applyBorder="1" applyAlignment="1">
      <alignment horizontal="left" vertical="top" wrapText="1"/>
    </xf>
    <xf numFmtId="0" fontId="6" fillId="0" borderId="0" xfId="0" applyFont="1" applyBorder="1" applyAlignment="1">
      <alignment horizontal="left" vertical="top" wrapText="1"/>
    </xf>
    <xf numFmtId="0" fontId="6" fillId="0" borderId="3" xfId="0" applyFont="1" applyBorder="1" applyAlignment="1">
      <alignment horizontal="left" vertical="top" wrapText="1"/>
    </xf>
    <xf numFmtId="0" fontId="32" fillId="0" borderId="0" xfId="0" applyFont="1" applyBorder="1" applyAlignment="1">
      <alignment vertical="top"/>
    </xf>
    <xf numFmtId="0" fontId="32" fillId="0" borderId="3" xfId="0" applyFont="1" applyBorder="1" applyAlignment="1">
      <alignment vertical="top"/>
    </xf>
    <xf numFmtId="0" fontId="32" fillId="0" borderId="6" xfId="0" applyFont="1" applyBorder="1" applyAlignment="1">
      <alignment vertical="top"/>
    </xf>
    <xf numFmtId="0" fontId="32" fillId="0" borderId="2" xfId="0" applyFont="1" applyBorder="1" applyAlignment="1">
      <alignment vertical="top"/>
    </xf>
    <xf numFmtId="0" fontId="28" fillId="0" borderId="0" xfId="0" applyFont="1" applyAlignment="1">
      <alignment vertical="center"/>
    </xf>
    <xf numFmtId="0" fontId="33" fillId="0" borderId="48" xfId="0" applyFont="1" applyBorder="1" applyAlignment="1">
      <alignment vertical="center"/>
    </xf>
    <xf numFmtId="0" fontId="33" fillId="0" borderId="49" xfId="0" applyFont="1" applyBorder="1" applyAlignment="1">
      <alignment vertical="center"/>
    </xf>
    <xf numFmtId="0" fontId="33" fillId="0" borderId="50" xfId="0" applyFont="1" applyBorder="1" applyAlignment="1">
      <alignment vertical="center"/>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0" fontId="31" fillId="0" borderId="0" xfId="0" applyFont="1" applyAlignment="1">
      <alignment vertical="top" wrapTex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45" xfId="0" applyFont="1" applyBorder="1" applyAlignment="1">
      <alignment horizontal="left" vertical="center" shrinkToFit="1"/>
    </xf>
    <xf numFmtId="0" fontId="1" fillId="0" borderId="44"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20" xfId="0" applyFont="1" applyBorder="1" applyAlignment="1">
      <alignment horizontal="left" vertical="center" wrapText="1" indent="1"/>
    </xf>
    <xf numFmtId="0" fontId="1" fillId="0" borderId="55" xfId="0" applyFont="1" applyBorder="1" applyAlignment="1">
      <alignment horizontal="center" vertical="center" shrinkToFit="1"/>
    </xf>
    <xf numFmtId="0" fontId="1" fillId="0" borderId="52" xfId="0" applyFont="1" applyBorder="1" applyAlignment="1">
      <alignment horizontal="left" vertical="center" shrinkToFit="1"/>
    </xf>
    <xf numFmtId="0" fontId="1" fillId="0" borderId="55" xfId="0" applyFont="1" applyBorder="1" applyAlignment="1">
      <alignment horizontal="left" vertical="center" shrinkToFit="1"/>
    </xf>
    <xf numFmtId="0" fontId="1" fillId="0" borderId="56" xfId="0" applyFont="1" applyBorder="1" applyAlignment="1">
      <alignment horizontal="left" vertical="center" shrinkToFit="1"/>
    </xf>
    <xf numFmtId="0" fontId="1" fillId="0" borderId="57" xfId="0" applyFont="1" applyBorder="1" applyAlignment="1">
      <alignment horizontal="left" vertical="center" wrapText="1" indent="1"/>
    </xf>
    <xf numFmtId="0" fontId="1" fillId="0" borderId="55" xfId="0" applyFont="1" applyBorder="1" applyAlignment="1">
      <alignment horizontal="left" vertical="center" wrapText="1" indent="1"/>
    </xf>
    <xf numFmtId="0" fontId="1" fillId="0" borderId="53" xfId="0" applyFont="1" applyBorder="1" applyAlignment="1">
      <alignment horizontal="left" vertical="center" wrapText="1" indent="1"/>
    </xf>
    <xf numFmtId="0" fontId="18" fillId="0" borderId="0" xfId="0" applyFont="1" applyBorder="1" applyAlignment="1">
      <alignment vertical="center" wrapText="1"/>
    </xf>
    <xf numFmtId="0" fontId="18" fillId="0" borderId="0" xfId="0" applyFont="1" applyBorder="1" applyAlignment="1">
      <alignment vertical="center" shrinkToFit="1"/>
    </xf>
    <xf numFmtId="0" fontId="16" fillId="0" borderId="0" xfId="0" applyFont="1" applyAlignment="1">
      <alignment vertical="center"/>
    </xf>
    <xf numFmtId="0" fontId="24" fillId="0" borderId="21" xfId="0" applyFont="1" applyBorder="1" applyAlignment="1">
      <alignment vertical="top" wrapText="1"/>
    </xf>
    <xf numFmtId="0" fontId="24" fillId="0" borderId="13" xfId="0" applyFont="1" applyBorder="1" applyAlignment="1">
      <alignment vertical="top" wrapText="1"/>
    </xf>
    <xf numFmtId="0" fontId="24" fillId="0" borderId="29" xfId="0" applyFont="1" applyBorder="1" applyAlignment="1">
      <alignment vertical="top" wrapText="1"/>
    </xf>
    <xf numFmtId="0" fontId="24" fillId="0" borderId="12" xfId="0" applyFont="1" applyBorder="1" applyAlignment="1">
      <alignment vertical="top" wrapText="1"/>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41" xfId="0" applyFont="1" applyBorder="1" applyAlignment="1">
      <alignment vertical="top" wrapText="1"/>
    </xf>
    <xf numFmtId="0" fontId="24" fillId="0" borderId="16" xfId="0" applyFont="1" applyBorder="1" applyAlignment="1">
      <alignment vertical="top" wrapText="1"/>
    </xf>
    <xf numFmtId="0" fontId="24" fillId="0" borderId="30" xfId="0" applyFont="1" applyBorder="1" applyAlignment="1">
      <alignment vertical="top" wrapText="1"/>
    </xf>
    <xf numFmtId="0" fontId="19" fillId="5" borderId="10" xfId="0" applyFont="1" applyFill="1" applyBorder="1" applyAlignment="1">
      <alignment horizontal="center" vertical="center"/>
    </xf>
    <xf numFmtId="0" fontId="19" fillId="5" borderId="4" xfId="0" applyFont="1" applyFill="1" applyBorder="1" applyAlignment="1">
      <alignment horizontal="center" vertical="center"/>
    </xf>
    <xf numFmtId="0" fontId="1" fillId="0" borderId="0" xfId="0" applyFont="1" applyBorder="1" applyAlignment="1">
      <alignment horizontal="center" vertical="center" wrapText="1"/>
    </xf>
    <xf numFmtId="0" fontId="1" fillId="0" borderId="6" xfId="0" applyFont="1" applyBorder="1" applyAlignment="1">
      <alignment vertical="center" wrapText="1"/>
    </xf>
  </cellXfs>
  <cellStyles count="2">
    <cellStyle name="ハイパーリンク" xfId="1" builtinId="8"/>
    <cellStyle name="標準" xfId="0" builtinId="0"/>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26</xdr:row>
      <xdr:rowOff>47625</xdr:rowOff>
    </xdr:from>
    <xdr:to>
      <xdr:col>10</xdr:col>
      <xdr:colOff>600075</xdr:colOff>
      <xdr:row>30</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161</xdr:row>
      <xdr:rowOff>85725</xdr:rowOff>
    </xdr:from>
    <xdr:to>
      <xdr:col>10</xdr:col>
      <xdr:colOff>552450</xdr:colOff>
      <xdr:row>165</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23</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266</xdr:row>
      <xdr:rowOff>76200</xdr:rowOff>
    </xdr:from>
    <xdr:to>
      <xdr:col>10</xdr:col>
      <xdr:colOff>571500</xdr:colOff>
      <xdr:row>272</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177</xdr:row>
      <xdr:rowOff>95250</xdr:rowOff>
    </xdr:from>
    <xdr:to>
      <xdr:col>10</xdr:col>
      <xdr:colOff>561975</xdr:colOff>
      <xdr:row>181</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167</xdr:row>
      <xdr:rowOff>114300</xdr:rowOff>
    </xdr:from>
    <xdr:to>
      <xdr:col>10</xdr:col>
      <xdr:colOff>542925</xdr:colOff>
      <xdr:row>173</xdr:row>
      <xdr:rowOff>152400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43</xdr:row>
      <xdr:rowOff>114300</xdr:rowOff>
    </xdr:from>
    <xdr:to>
      <xdr:col>10</xdr:col>
      <xdr:colOff>638175</xdr:colOff>
      <xdr:row>47</xdr:row>
      <xdr:rowOff>152400</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8296275" y="86868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147</xdr:row>
      <xdr:rowOff>10583</xdr:rowOff>
    </xdr:from>
    <xdr:to>
      <xdr:col>5</xdr:col>
      <xdr:colOff>645583</xdr:colOff>
      <xdr:row>152</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861250"/>
          <a:ext cx="433917" cy="1301751"/>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注意体制確立</a:t>
          </a:r>
        </a:p>
      </xdr:txBody>
    </xdr:sp>
    <xdr:clientData/>
  </xdr:twoCellAnchor>
  <xdr:twoCellAnchor>
    <xdr:from>
      <xdr:col>5</xdr:col>
      <xdr:colOff>31750</xdr:colOff>
      <xdr:row>150</xdr:row>
      <xdr:rowOff>1</xdr:rowOff>
    </xdr:from>
    <xdr:to>
      <xdr:col>5</xdr:col>
      <xdr:colOff>179917</xdr:colOff>
      <xdr:row>152</xdr:row>
      <xdr:rowOff>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154</xdr:row>
      <xdr:rowOff>0</xdr:rowOff>
    </xdr:from>
    <xdr:to>
      <xdr:col>5</xdr:col>
      <xdr:colOff>645582</xdr:colOff>
      <xdr:row>160</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警戒体制確立</a:t>
          </a:r>
        </a:p>
      </xdr:txBody>
    </xdr:sp>
    <xdr:clientData/>
  </xdr:twoCellAnchor>
  <xdr:twoCellAnchor>
    <xdr:from>
      <xdr:col>5</xdr:col>
      <xdr:colOff>31749</xdr:colOff>
      <xdr:row>157</xdr:row>
      <xdr:rowOff>84669</xdr:rowOff>
    </xdr:from>
    <xdr:to>
      <xdr:col>5</xdr:col>
      <xdr:colOff>179916</xdr:colOff>
      <xdr:row>160</xdr:row>
      <xdr:rowOff>0</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170</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2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153</xdr:row>
      <xdr:rowOff>0</xdr:rowOff>
    </xdr:from>
    <xdr:to>
      <xdr:col>5</xdr:col>
      <xdr:colOff>603249</xdr:colOff>
      <xdr:row>153</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328083</xdr:colOff>
      <xdr:row>98</xdr:row>
      <xdr:rowOff>222250</xdr:rowOff>
    </xdr:from>
    <xdr:to>
      <xdr:col>1</xdr:col>
      <xdr:colOff>328083</xdr:colOff>
      <xdr:row>106</xdr:row>
      <xdr:rowOff>137583</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1016000" y="22775333"/>
          <a:ext cx="0" cy="1778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328083</xdr:colOff>
      <xdr:row>97</xdr:row>
      <xdr:rowOff>0</xdr:rowOff>
    </xdr:from>
    <xdr:to>
      <xdr:col>1</xdr:col>
      <xdr:colOff>328083</xdr:colOff>
      <xdr:row>97</xdr:row>
      <xdr:rowOff>216000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016000" y="22320250"/>
          <a:ext cx="0" cy="216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317499</xdr:colOff>
      <xdr:row>102</xdr:row>
      <xdr:rowOff>137583</xdr:rowOff>
    </xdr:from>
    <xdr:to>
      <xdr:col>1</xdr:col>
      <xdr:colOff>677499</xdr:colOff>
      <xdr:row>102</xdr:row>
      <xdr:rowOff>137583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flipH="1">
          <a:off x="1005416" y="23622000"/>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677333</xdr:colOff>
      <xdr:row>98</xdr:row>
      <xdr:rowOff>105834</xdr:rowOff>
    </xdr:from>
    <xdr:to>
      <xdr:col>4</xdr:col>
      <xdr:colOff>673416</xdr:colOff>
      <xdr:row>98</xdr:row>
      <xdr:rowOff>105834</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flipH="1">
          <a:off x="2741083" y="22658917"/>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321733</xdr:colOff>
      <xdr:row>106</xdr:row>
      <xdr:rowOff>131233</xdr:rowOff>
    </xdr:from>
    <xdr:to>
      <xdr:col>1</xdr:col>
      <xdr:colOff>681733</xdr:colOff>
      <xdr:row>106</xdr:row>
      <xdr:rowOff>131233</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009650" y="24546983"/>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4236</xdr:colOff>
      <xdr:row>102</xdr:row>
      <xdr:rowOff>120652</xdr:rowOff>
    </xdr:from>
    <xdr:to>
      <xdr:col>5</xdr:col>
      <xdr:colOff>320</xdr:colOff>
      <xdr:row>102</xdr:row>
      <xdr:rowOff>120652</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H="1">
          <a:off x="2755903" y="23605069"/>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685799</xdr:colOff>
      <xdr:row>106</xdr:row>
      <xdr:rowOff>114300</xdr:rowOff>
    </xdr:from>
    <xdr:to>
      <xdr:col>4</xdr:col>
      <xdr:colOff>681882</xdr:colOff>
      <xdr:row>106</xdr:row>
      <xdr:rowOff>114300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H="1">
          <a:off x="2749549" y="24530050"/>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328083</xdr:colOff>
      <xdr:row>114</xdr:row>
      <xdr:rowOff>222250</xdr:rowOff>
    </xdr:from>
    <xdr:to>
      <xdr:col>1</xdr:col>
      <xdr:colOff>328083</xdr:colOff>
      <xdr:row>122</xdr:row>
      <xdr:rowOff>137583</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016000" y="22775333"/>
          <a:ext cx="0" cy="1502833"/>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328083</xdr:colOff>
      <xdr:row>113</xdr:row>
      <xdr:rowOff>0</xdr:rowOff>
    </xdr:from>
    <xdr:to>
      <xdr:col>1</xdr:col>
      <xdr:colOff>328083</xdr:colOff>
      <xdr:row>113</xdr:row>
      <xdr:rowOff>216000</xdr:rowOff>
    </xdr:to>
    <xdr:cxnSp macro="">
      <xdr:nvCxnSpPr>
        <xdr:cNvPr id="29" name="直線コネクタ 28">
          <a:extLst>
            <a:ext uri="{FF2B5EF4-FFF2-40B4-BE49-F238E27FC236}">
              <a16:creationId xmlns:a16="http://schemas.microsoft.com/office/drawing/2014/main" id="{00000000-0008-0000-0100-00001D000000}"/>
            </a:ext>
          </a:extLst>
        </xdr:cNvPr>
        <xdr:cNvCxnSpPr/>
      </xdr:nvCxnSpPr>
      <xdr:spPr>
        <a:xfrm>
          <a:off x="1016000" y="22320250"/>
          <a:ext cx="0" cy="216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317499</xdr:colOff>
      <xdr:row>118</xdr:row>
      <xdr:rowOff>137583</xdr:rowOff>
    </xdr:from>
    <xdr:to>
      <xdr:col>1</xdr:col>
      <xdr:colOff>677499</xdr:colOff>
      <xdr:row>118</xdr:row>
      <xdr:rowOff>137583</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flipH="1">
          <a:off x="1005416" y="23484416"/>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677333</xdr:colOff>
      <xdr:row>114</xdr:row>
      <xdr:rowOff>105834</xdr:rowOff>
    </xdr:from>
    <xdr:to>
      <xdr:col>4</xdr:col>
      <xdr:colOff>673416</xdr:colOff>
      <xdr:row>114</xdr:row>
      <xdr:rowOff>105834</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H="1">
          <a:off x="2741083" y="22658917"/>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321733</xdr:colOff>
      <xdr:row>122</xdr:row>
      <xdr:rowOff>131233</xdr:rowOff>
    </xdr:from>
    <xdr:to>
      <xdr:col>1</xdr:col>
      <xdr:colOff>681733</xdr:colOff>
      <xdr:row>122</xdr:row>
      <xdr:rowOff>131233</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1009650" y="24271816"/>
          <a:ext cx="360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4236</xdr:colOff>
      <xdr:row>118</xdr:row>
      <xdr:rowOff>120652</xdr:rowOff>
    </xdr:from>
    <xdr:to>
      <xdr:col>5</xdr:col>
      <xdr:colOff>320</xdr:colOff>
      <xdr:row>118</xdr:row>
      <xdr:rowOff>120652</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flipH="1">
          <a:off x="2755903" y="23467485"/>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685799</xdr:colOff>
      <xdr:row>122</xdr:row>
      <xdr:rowOff>114300</xdr:rowOff>
    </xdr:from>
    <xdr:to>
      <xdr:col>4</xdr:col>
      <xdr:colOff>681882</xdr:colOff>
      <xdr:row>122</xdr:row>
      <xdr:rowOff>114300</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flipH="1">
          <a:off x="2749549" y="24254883"/>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21167</xdr:colOff>
      <xdr:row>136</xdr:row>
      <xdr:rowOff>116417</xdr:rowOff>
    </xdr:from>
    <xdr:to>
      <xdr:col>5</xdr:col>
      <xdr:colOff>21168</xdr:colOff>
      <xdr:row>138</xdr:row>
      <xdr:rowOff>116418</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flipH="1" flipV="1">
          <a:off x="3460750" y="30416500"/>
          <a:ext cx="1" cy="465668"/>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677333</xdr:colOff>
      <xdr:row>130</xdr:row>
      <xdr:rowOff>105828</xdr:rowOff>
    </xdr:from>
    <xdr:to>
      <xdr:col>4</xdr:col>
      <xdr:colOff>673416</xdr:colOff>
      <xdr:row>130</xdr:row>
      <xdr:rowOff>105828</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flipH="1">
          <a:off x="2741083" y="29008911"/>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685799</xdr:colOff>
      <xdr:row>136</xdr:row>
      <xdr:rowOff>114300</xdr:rowOff>
    </xdr:from>
    <xdr:to>
      <xdr:col>4</xdr:col>
      <xdr:colOff>681882</xdr:colOff>
      <xdr:row>136</xdr:row>
      <xdr:rowOff>114300</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flipH="1">
          <a:off x="2749549" y="27842633"/>
          <a:ext cx="684000" cy="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xdr:colOff>
      <xdr:row>130</xdr:row>
      <xdr:rowOff>105834</xdr:rowOff>
    </xdr:from>
    <xdr:to>
      <xdr:col>5</xdr:col>
      <xdr:colOff>648003</xdr:colOff>
      <xdr:row>130</xdr:row>
      <xdr:rowOff>105834</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3439586" y="29008917"/>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128</xdr:row>
      <xdr:rowOff>0</xdr:rowOff>
    </xdr:from>
    <xdr:to>
      <xdr:col>5</xdr:col>
      <xdr:colOff>648000</xdr:colOff>
      <xdr:row>128</xdr:row>
      <xdr:rowOff>0</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3439583" y="28437417"/>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132</xdr:row>
      <xdr:rowOff>116413</xdr:rowOff>
    </xdr:from>
    <xdr:to>
      <xdr:col>5</xdr:col>
      <xdr:colOff>648000</xdr:colOff>
      <xdr:row>132</xdr:row>
      <xdr:rowOff>116413</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a:off x="3439583" y="29485163"/>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134</xdr:row>
      <xdr:rowOff>116413</xdr:rowOff>
    </xdr:from>
    <xdr:to>
      <xdr:col>5</xdr:col>
      <xdr:colOff>648000</xdr:colOff>
      <xdr:row>134</xdr:row>
      <xdr:rowOff>116413</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3439583" y="29950830"/>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136</xdr:row>
      <xdr:rowOff>116413</xdr:rowOff>
    </xdr:from>
    <xdr:to>
      <xdr:col>5</xdr:col>
      <xdr:colOff>648000</xdr:colOff>
      <xdr:row>136</xdr:row>
      <xdr:rowOff>116413</xdr:rowOff>
    </xdr:to>
    <xdr:cxnSp macro="">
      <xdr:nvCxnSpPr>
        <xdr:cNvPr id="48" name="直線矢印コネクタ 47">
          <a:extLst>
            <a:ext uri="{FF2B5EF4-FFF2-40B4-BE49-F238E27FC236}">
              <a16:creationId xmlns:a16="http://schemas.microsoft.com/office/drawing/2014/main" id="{00000000-0008-0000-0100-000030000000}"/>
            </a:ext>
          </a:extLst>
        </xdr:cNvPr>
        <xdr:cNvCxnSpPr/>
      </xdr:nvCxnSpPr>
      <xdr:spPr>
        <a:xfrm>
          <a:off x="3439583" y="30416496"/>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10583</xdr:colOff>
      <xdr:row>138</xdr:row>
      <xdr:rowOff>116413</xdr:rowOff>
    </xdr:from>
    <xdr:to>
      <xdr:col>5</xdr:col>
      <xdr:colOff>658583</xdr:colOff>
      <xdr:row>138</xdr:row>
      <xdr:rowOff>116413</xdr:rowOff>
    </xdr:to>
    <xdr:cxnSp macro="">
      <xdr:nvCxnSpPr>
        <xdr:cNvPr id="49" name="直線矢印コネクタ 48">
          <a:extLst>
            <a:ext uri="{FF2B5EF4-FFF2-40B4-BE49-F238E27FC236}">
              <a16:creationId xmlns:a16="http://schemas.microsoft.com/office/drawing/2014/main" id="{00000000-0008-0000-0100-000031000000}"/>
            </a:ext>
          </a:extLst>
        </xdr:cNvPr>
        <xdr:cNvCxnSpPr/>
      </xdr:nvCxnSpPr>
      <xdr:spPr>
        <a:xfrm>
          <a:off x="3450166" y="30882163"/>
          <a:ext cx="648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10584</xdr:colOff>
      <xdr:row>127</xdr:row>
      <xdr:rowOff>222251</xdr:rowOff>
    </xdr:from>
    <xdr:to>
      <xdr:col>5</xdr:col>
      <xdr:colOff>10584</xdr:colOff>
      <xdr:row>134</xdr:row>
      <xdr:rowOff>104417</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3450167" y="28426834"/>
          <a:ext cx="0" cy="1512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296334</xdr:colOff>
      <xdr:row>128</xdr:row>
      <xdr:rowOff>222250</xdr:rowOff>
    </xdr:from>
    <xdr:to>
      <xdr:col>2</xdr:col>
      <xdr:colOff>296334</xdr:colOff>
      <xdr:row>130</xdr:row>
      <xdr:rowOff>8584</xdr:rowOff>
    </xdr:to>
    <xdr:cxnSp macro="">
      <xdr:nvCxnSpPr>
        <xdr:cNvPr id="55" name="直線矢印コネクタ 54">
          <a:extLst>
            <a:ext uri="{FF2B5EF4-FFF2-40B4-BE49-F238E27FC236}">
              <a16:creationId xmlns:a16="http://schemas.microsoft.com/office/drawing/2014/main" id="{00000000-0008-0000-0100-000037000000}"/>
            </a:ext>
          </a:extLst>
        </xdr:cNvPr>
        <xdr:cNvCxnSpPr/>
      </xdr:nvCxnSpPr>
      <xdr:spPr>
        <a:xfrm flipH="1">
          <a:off x="1672167" y="28659667"/>
          <a:ext cx="0" cy="252000"/>
        </a:xfrm>
        <a:prstGeom prst="straightConnector1">
          <a:avLst/>
        </a:prstGeom>
        <a:ln w="2857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656167</xdr:colOff>
      <xdr:row>138</xdr:row>
      <xdr:rowOff>226483</xdr:rowOff>
    </xdr:from>
    <xdr:to>
      <xdr:col>2</xdr:col>
      <xdr:colOff>656167</xdr:colOff>
      <xdr:row>141</xdr:row>
      <xdr:rowOff>0</xdr:rowOff>
    </xdr:to>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flipH="1">
          <a:off x="2032000" y="30992233"/>
          <a:ext cx="0" cy="472017"/>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645584</xdr:colOff>
      <xdr:row>130</xdr:row>
      <xdr:rowOff>230717</xdr:rowOff>
    </xdr:from>
    <xdr:to>
      <xdr:col>2</xdr:col>
      <xdr:colOff>645883</xdr:colOff>
      <xdr:row>131</xdr:row>
      <xdr:rowOff>211666</xdr:rowOff>
    </xdr:to>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flipV="1">
          <a:off x="2021417" y="29133800"/>
          <a:ext cx="299" cy="213783"/>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645583</xdr:colOff>
      <xdr:row>133</xdr:row>
      <xdr:rowOff>10584</xdr:rowOff>
    </xdr:from>
    <xdr:to>
      <xdr:col>2</xdr:col>
      <xdr:colOff>645583</xdr:colOff>
      <xdr:row>135</xdr:row>
      <xdr:rowOff>228917</xdr:rowOff>
    </xdr:to>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flipH="1">
          <a:off x="2021416" y="29612167"/>
          <a:ext cx="0" cy="684000"/>
        </a:xfrm>
        <a:prstGeom prst="straightConnector1">
          <a:avLst/>
        </a:prstGeom>
        <a:ln w="28575">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169333</xdr:colOff>
      <xdr:row>136</xdr:row>
      <xdr:rowOff>127000</xdr:rowOff>
    </xdr:from>
    <xdr:to>
      <xdr:col>4</xdr:col>
      <xdr:colOff>169333</xdr:colOff>
      <xdr:row>141</xdr:row>
      <xdr:rowOff>6833</xdr:rowOff>
    </xdr:to>
    <xdr:cxnSp macro="">
      <xdr:nvCxnSpPr>
        <xdr:cNvPr id="63" name="直線矢印コネクタ 62">
          <a:extLst>
            <a:ext uri="{FF2B5EF4-FFF2-40B4-BE49-F238E27FC236}">
              <a16:creationId xmlns:a16="http://schemas.microsoft.com/office/drawing/2014/main" id="{00000000-0008-0000-0100-00003F000000}"/>
            </a:ext>
          </a:extLst>
        </xdr:cNvPr>
        <xdr:cNvCxnSpPr/>
      </xdr:nvCxnSpPr>
      <xdr:spPr>
        <a:xfrm flipH="1">
          <a:off x="2921000" y="30427083"/>
          <a:ext cx="0" cy="104400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656168</xdr:colOff>
      <xdr:row>136</xdr:row>
      <xdr:rowOff>232833</xdr:rowOff>
    </xdr:from>
    <xdr:to>
      <xdr:col>2</xdr:col>
      <xdr:colOff>656168</xdr:colOff>
      <xdr:row>137</xdr:row>
      <xdr:rowOff>215999</xdr:rowOff>
    </xdr:to>
    <xdr:cxnSp macro="">
      <xdr:nvCxnSpPr>
        <xdr:cNvPr id="64" name="直線矢印コネクタ 63">
          <a:extLst>
            <a:ext uri="{FF2B5EF4-FFF2-40B4-BE49-F238E27FC236}">
              <a16:creationId xmlns:a16="http://schemas.microsoft.com/office/drawing/2014/main" id="{00000000-0008-0000-0100-000040000000}"/>
            </a:ext>
          </a:extLst>
        </xdr:cNvPr>
        <xdr:cNvCxnSpPr/>
      </xdr:nvCxnSpPr>
      <xdr:spPr>
        <a:xfrm flipH="1">
          <a:off x="2032001" y="30532916"/>
          <a:ext cx="0" cy="21600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296326</xdr:colOff>
      <xdr:row>132</xdr:row>
      <xdr:rowOff>116416</xdr:rowOff>
    </xdr:from>
    <xdr:to>
      <xdr:col>1</xdr:col>
      <xdr:colOff>656326</xdr:colOff>
      <xdr:row>132</xdr:row>
      <xdr:rowOff>116416</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a:off x="984243" y="29485166"/>
          <a:ext cx="360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296333</xdr:colOff>
      <xdr:row>130</xdr:row>
      <xdr:rowOff>222250</xdr:rowOff>
    </xdr:from>
    <xdr:to>
      <xdr:col>1</xdr:col>
      <xdr:colOff>296333</xdr:colOff>
      <xdr:row>136</xdr:row>
      <xdr:rowOff>157250</xdr:rowOff>
    </xdr:to>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984250" y="29125333"/>
          <a:ext cx="0" cy="1332000"/>
        </a:xfrm>
        <a:prstGeom prst="line">
          <a:avLst/>
        </a:prstGeom>
        <a:ln w="28575">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296332</xdr:colOff>
      <xdr:row>136</xdr:row>
      <xdr:rowOff>137589</xdr:rowOff>
    </xdr:from>
    <xdr:to>
      <xdr:col>1</xdr:col>
      <xdr:colOff>656332</xdr:colOff>
      <xdr:row>136</xdr:row>
      <xdr:rowOff>137589</xdr:rowOff>
    </xdr:to>
    <xdr:cxnSp macro="">
      <xdr:nvCxnSpPr>
        <xdr:cNvPr id="67" name="直線矢印コネクタ 66">
          <a:extLst>
            <a:ext uri="{FF2B5EF4-FFF2-40B4-BE49-F238E27FC236}">
              <a16:creationId xmlns:a16="http://schemas.microsoft.com/office/drawing/2014/main" id="{00000000-0008-0000-0100-000043000000}"/>
            </a:ext>
          </a:extLst>
        </xdr:cNvPr>
        <xdr:cNvCxnSpPr/>
      </xdr:nvCxnSpPr>
      <xdr:spPr>
        <a:xfrm>
          <a:off x="984249" y="30437672"/>
          <a:ext cx="360000" cy="0"/>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d-soumu@city.oda.lg.jp" TargetMode="External"/><Relationship Id="rId2" Type="http://schemas.openxmlformats.org/officeDocument/2006/relationships/hyperlink" Target="mailto:o-kikikanri@city.oda.lg.jp" TargetMode="External"/><Relationship Id="rId1" Type="http://schemas.openxmlformats.org/officeDocument/2006/relationships/hyperlink" Target="https://www.city.oda.lg.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oda.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9"/>
  <sheetViews>
    <sheetView tabSelected="1" view="pageBreakPreview" zoomScaleNormal="100" zoomScaleSheetLayoutView="100" workbookViewId="0">
      <selection activeCell="C275" sqref="C275:I275"/>
    </sheetView>
  </sheetViews>
  <sheetFormatPr defaultColWidth="9" defaultRowHeight="14.4"/>
  <cols>
    <col min="1" max="1" width="4.44140625" style="6" customWidth="1"/>
    <col min="2" max="2" width="44.33203125" style="6" customWidth="1"/>
    <col min="3" max="3" width="6.88671875" style="6" customWidth="1"/>
    <col min="4" max="6" width="4.33203125" style="6" customWidth="1"/>
    <col min="7" max="7" width="5.6640625" style="6" customWidth="1"/>
    <col min="8" max="8" width="3.44140625" style="6" bestFit="1" customWidth="1"/>
    <col min="9" max="9" width="10.6640625" style="6" customWidth="1"/>
    <col min="10" max="10" width="34.33203125" style="86" customWidth="1"/>
    <col min="11" max="16384" width="9" style="6"/>
  </cols>
  <sheetData>
    <row r="1" spans="1:16" ht="21">
      <c r="A1" s="80" t="s">
        <v>16</v>
      </c>
    </row>
    <row r="2" spans="1:16" ht="17.25" customHeight="1"/>
    <row r="3" spans="1:16" ht="24" thickBot="1">
      <c r="A3" s="81" t="s">
        <v>57</v>
      </c>
    </row>
    <row r="4" spans="1:16" ht="114.75" customHeight="1" thickBot="1">
      <c r="A4" s="277" t="s">
        <v>124</v>
      </c>
      <c r="B4" s="278"/>
      <c r="C4" s="278"/>
      <c r="D4" s="278"/>
      <c r="E4" s="278"/>
      <c r="F4" s="278"/>
      <c r="G4" s="278"/>
      <c r="H4" s="278"/>
      <c r="I4" s="278"/>
      <c r="J4" s="279"/>
    </row>
    <row r="5" spans="1:16" ht="17.25" customHeight="1"/>
    <row r="6" spans="1:16" ht="17.25" customHeight="1" thickBot="1"/>
    <row r="7" spans="1:16" ht="17.25" customHeight="1">
      <c r="A7" s="286" t="s">
        <v>0</v>
      </c>
      <c r="B7" s="285"/>
      <c r="C7" s="283" t="s">
        <v>1</v>
      </c>
      <c r="D7" s="284"/>
      <c r="E7" s="284"/>
      <c r="F7" s="284"/>
      <c r="G7" s="284"/>
      <c r="H7" s="284"/>
      <c r="I7" s="285"/>
      <c r="J7" s="178" t="s">
        <v>2</v>
      </c>
    </row>
    <row r="8" spans="1:16" ht="17.25" customHeight="1">
      <c r="A8" s="261" t="s">
        <v>9</v>
      </c>
      <c r="B8" s="262"/>
      <c r="C8" s="27"/>
      <c r="D8" s="27"/>
      <c r="E8" s="27"/>
      <c r="F8" s="27"/>
      <c r="G8" s="27"/>
      <c r="H8" s="27"/>
      <c r="I8" s="27"/>
      <c r="J8" s="179"/>
    </row>
    <row r="9" spans="1:16" ht="7.5" customHeight="1" thickBot="1">
      <c r="A9" s="180"/>
      <c r="B9" s="30"/>
      <c r="C9" s="30"/>
      <c r="D9" s="30"/>
      <c r="E9" s="30"/>
      <c r="F9" s="30"/>
      <c r="G9" s="30"/>
      <c r="H9" s="30"/>
      <c r="I9" s="30"/>
      <c r="J9" s="181"/>
    </row>
    <row r="10" spans="1:16" s="25" customFormat="1" ht="17.25" customHeight="1" thickBot="1">
      <c r="A10" s="182" t="s">
        <v>102</v>
      </c>
      <c r="B10" s="118" t="s">
        <v>113</v>
      </c>
      <c r="C10" s="90">
        <f ca="1">YEAR(TODAY())</f>
        <v>2023</v>
      </c>
      <c r="D10" s="32" t="s">
        <v>17</v>
      </c>
      <c r="E10" s="90">
        <f ca="1">MONTH(TODAY())</f>
        <v>3</v>
      </c>
      <c r="F10" s="32" t="s">
        <v>18</v>
      </c>
      <c r="G10" s="90">
        <f ca="1">DAY(TODAY())</f>
        <v>1</v>
      </c>
      <c r="H10" s="32" t="s">
        <v>19</v>
      </c>
      <c r="I10" s="32"/>
      <c r="J10" s="183">
        <v>43881</v>
      </c>
    </row>
    <row r="11" spans="1:16" s="25" customFormat="1" ht="7.5" customHeight="1" thickBot="1">
      <c r="A11" s="184"/>
      <c r="B11" s="119"/>
      <c r="C11" s="31"/>
      <c r="D11" s="32"/>
      <c r="E11" s="31"/>
      <c r="F11" s="32"/>
      <c r="G11" s="31"/>
      <c r="H11" s="32"/>
      <c r="I11" s="32"/>
      <c r="J11" s="183"/>
    </row>
    <row r="12" spans="1:16" ht="17.25" customHeight="1" thickBot="1">
      <c r="A12" s="185" t="s">
        <v>102</v>
      </c>
      <c r="B12" s="120" t="s">
        <v>114</v>
      </c>
      <c r="C12" s="245" t="s">
        <v>127</v>
      </c>
      <c r="D12" s="246"/>
      <c r="E12" s="246"/>
      <c r="F12" s="246"/>
      <c r="G12" s="246"/>
      <c r="H12" s="246"/>
      <c r="I12" s="247"/>
      <c r="J12" s="186" t="s">
        <v>388</v>
      </c>
    </row>
    <row r="13" spans="1:16" ht="7.5" customHeight="1" thickBot="1">
      <c r="A13" s="187"/>
      <c r="B13" s="121"/>
      <c r="C13" s="34"/>
      <c r="D13" s="34"/>
      <c r="E13" s="34"/>
      <c r="F13" s="34"/>
      <c r="G13" s="34"/>
      <c r="H13" s="34"/>
      <c r="I13" s="34"/>
      <c r="J13" s="186"/>
    </row>
    <row r="14" spans="1:16" ht="17.25" customHeight="1" thickBot="1">
      <c r="A14" s="185" t="s">
        <v>102</v>
      </c>
      <c r="B14" s="120" t="s">
        <v>115</v>
      </c>
      <c r="C14" s="245" t="s">
        <v>137</v>
      </c>
      <c r="D14" s="246"/>
      <c r="E14" s="246"/>
      <c r="F14" s="246"/>
      <c r="G14" s="246"/>
      <c r="H14" s="246"/>
      <c r="I14" s="247"/>
      <c r="J14" s="186" t="s">
        <v>128</v>
      </c>
    </row>
    <row r="15" spans="1:16" ht="7.5" customHeight="1" thickBot="1">
      <c r="A15" s="187"/>
      <c r="B15" s="121"/>
      <c r="C15" s="33"/>
      <c r="D15" s="33"/>
      <c r="E15" s="33"/>
      <c r="F15" s="33"/>
      <c r="G15" s="33"/>
      <c r="H15" s="33"/>
      <c r="I15" s="33"/>
      <c r="J15" s="186"/>
    </row>
    <row r="16" spans="1:16" ht="17.25" customHeight="1" thickBot="1">
      <c r="A16" s="185" t="s">
        <v>102</v>
      </c>
      <c r="B16" s="120" t="s">
        <v>116</v>
      </c>
      <c r="C16" s="245" t="s">
        <v>129</v>
      </c>
      <c r="D16" s="246"/>
      <c r="E16" s="246"/>
      <c r="F16" s="246"/>
      <c r="G16" s="246"/>
      <c r="H16" s="246"/>
      <c r="I16" s="247"/>
      <c r="J16" s="186" t="s">
        <v>129</v>
      </c>
      <c r="L16" s="238" t="s">
        <v>392</v>
      </c>
      <c r="M16" s="238"/>
      <c r="N16" s="238"/>
      <c r="O16" s="238"/>
      <c r="P16" s="238"/>
    </row>
    <row r="17" spans="1:16" ht="7.5" customHeight="1" thickBot="1">
      <c r="A17" s="187"/>
      <c r="B17" s="121"/>
      <c r="C17" s="33"/>
      <c r="D17" s="33"/>
      <c r="E17" s="33"/>
      <c r="F17" s="33"/>
      <c r="G17" s="33"/>
      <c r="H17" s="33"/>
      <c r="I17" s="33"/>
      <c r="J17" s="186"/>
      <c r="L17" s="238"/>
      <c r="M17" s="238"/>
      <c r="N17" s="238"/>
      <c r="O17" s="238"/>
      <c r="P17" s="238"/>
    </row>
    <row r="18" spans="1:16" ht="17.25" customHeight="1" thickBot="1">
      <c r="A18" s="185" t="s">
        <v>102</v>
      </c>
      <c r="B18" s="120" t="s">
        <v>117</v>
      </c>
      <c r="C18" s="245" t="s">
        <v>136</v>
      </c>
      <c r="D18" s="246"/>
      <c r="E18" s="246"/>
      <c r="F18" s="246"/>
      <c r="G18" s="246"/>
      <c r="H18" s="246"/>
      <c r="I18" s="247"/>
      <c r="J18" s="186" t="s">
        <v>135</v>
      </c>
      <c r="L18" s="238"/>
      <c r="M18" s="238"/>
      <c r="N18" s="238"/>
      <c r="O18" s="238"/>
      <c r="P18" s="238"/>
    </row>
    <row r="19" spans="1:16" ht="7.5" customHeight="1" thickBot="1">
      <c r="A19" s="185"/>
      <c r="B19" s="86"/>
      <c r="C19" s="77"/>
      <c r="D19" s="77"/>
      <c r="E19" s="77"/>
      <c r="F19" s="77"/>
      <c r="G19" s="77"/>
      <c r="H19" s="77"/>
      <c r="I19" s="77"/>
      <c r="J19" s="186"/>
      <c r="L19" s="238"/>
      <c r="M19" s="238"/>
      <c r="N19" s="238"/>
      <c r="O19" s="238"/>
      <c r="P19" s="238"/>
    </row>
    <row r="20" spans="1:16" ht="17.25" customHeight="1" thickBot="1">
      <c r="A20" s="185" t="s">
        <v>102</v>
      </c>
      <c r="B20" s="120" t="s">
        <v>130</v>
      </c>
      <c r="C20" s="245" t="s">
        <v>134</v>
      </c>
      <c r="D20" s="246"/>
      <c r="E20" s="246"/>
      <c r="F20" s="246"/>
      <c r="G20" s="246"/>
      <c r="H20" s="246"/>
      <c r="I20" s="247"/>
      <c r="J20" s="186" t="s">
        <v>132</v>
      </c>
      <c r="L20" s="238"/>
      <c r="M20" s="238"/>
      <c r="N20" s="238"/>
      <c r="O20" s="238"/>
      <c r="P20" s="238"/>
    </row>
    <row r="21" spans="1:16" ht="7.5" customHeight="1" thickBot="1">
      <c r="A21" s="187"/>
      <c r="B21" s="121"/>
      <c r="C21" s="34"/>
      <c r="D21" s="34"/>
      <c r="E21" s="34"/>
      <c r="F21" s="34"/>
      <c r="G21" s="34"/>
      <c r="H21" s="34"/>
      <c r="I21" s="34"/>
      <c r="J21" s="186"/>
      <c r="L21" s="238"/>
      <c r="M21" s="238"/>
      <c r="N21" s="238"/>
      <c r="O21" s="238"/>
      <c r="P21" s="238"/>
    </row>
    <row r="22" spans="1:16" ht="17.25" customHeight="1" thickBot="1">
      <c r="A22" s="185" t="s">
        <v>102</v>
      </c>
      <c r="B22" s="120" t="s">
        <v>131</v>
      </c>
      <c r="C22" s="245" t="s">
        <v>133</v>
      </c>
      <c r="D22" s="246"/>
      <c r="E22" s="246"/>
      <c r="F22" s="246"/>
      <c r="G22" s="246"/>
      <c r="H22" s="246"/>
      <c r="I22" s="247"/>
      <c r="J22" s="186" t="s">
        <v>133</v>
      </c>
      <c r="L22" s="238"/>
      <c r="M22" s="238"/>
      <c r="N22" s="238"/>
      <c r="O22" s="238"/>
      <c r="P22" s="238"/>
    </row>
    <row r="23" spans="1:16" ht="7.5" customHeight="1">
      <c r="A23" s="187"/>
      <c r="B23" s="44"/>
      <c r="C23" s="33"/>
      <c r="D23" s="33"/>
      <c r="E23" s="33"/>
      <c r="F23" s="33"/>
      <c r="G23" s="33"/>
      <c r="H23" s="33"/>
      <c r="I23" s="33"/>
      <c r="J23" s="186"/>
      <c r="L23" s="238"/>
      <c r="M23" s="238"/>
      <c r="N23" s="238"/>
      <c r="O23" s="238"/>
      <c r="P23" s="238"/>
    </row>
    <row r="24" spans="1:16" ht="17.25" customHeight="1">
      <c r="A24" s="228" t="s">
        <v>112</v>
      </c>
      <c r="B24" s="229"/>
      <c r="C24" s="106"/>
      <c r="D24" s="106"/>
      <c r="E24" s="106"/>
      <c r="F24" s="106"/>
      <c r="G24" s="106"/>
      <c r="H24" s="106"/>
      <c r="I24" s="106"/>
      <c r="J24" s="188"/>
      <c r="L24" s="238"/>
      <c r="M24" s="238"/>
      <c r="N24" s="238"/>
      <c r="O24" s="238"/>
      <c r="P24" s="238"/>
    </row>
    <row r="25" spans="1:16" ht="7.5" customHeight="1" thickBot="1">
      <c r="A25" s="185"/>
      <c r="B25" s="102"/>
      <c r="C25" s="77"/>
      <c r="D25" s="77"/>
      <c r="E25" s="77"/>
      <c r="F25" s="77"/>
      <c r="G25" s="77"/>
      <c r="H25" s="77"/>
      <c r="I25" s="77"/>
      <c r="J25" s="186"/>
    </row>
    <row r="26" spans="1:16" ht="17.25" customHeight="1" thickBot="1">
      <c r="A26" s="185"/>
      <c r="B26" s="102" t="s">
        <v>36</v>
      </c>
      <c r="C26" s="258" t="s">
        <v>25</v>
      </c>
      <c r="D26" s="258"/>
      <c r="E26" s="256">
        <v>0</v>
      </c>
      <c r="F26" s="257"/>
      <c r="G26" s="258" t="s">
        <v>24</v>
      </c>
      <c r="H26" s="258"/>
      <c r="I26" s="91">
        <v>0</v>
      </c>
      <c r="J26" s="186" t="s">
        <v>138</v>
      </c>
      <c r="L26" s="238" t="s">
        <v>55</v>
      </c>
      <c r="M26" s="249"/>
      <c r="N26" s="249"/>
      <c r="O26" s="249"/>
      <c r="P26" s="249"/>
    </row>
    <row r="27" spans="1:16" ht="7.5" customHeight="1" thickBot="1">
      <c r="A27" s="185"/>
      <c r="B27" s="102"/>
      <c r="C27" s="77"/>
      <c r="D27" s="77"/>
      <c r="E27" s="77"/>
      <c r="F27" s="77"/>
      <c r="G27" s="77"/>
      <c r="H27" s="77"/>
      <c r="I27" s="77"/>
      <c r="J27" s="186"/>
      <c r="L27" s="249"/>
      <c r="M27" s="249"/>
      <c r="N27" s="249"/>
      <c r="O27" s="249"/>
      <c r="P27" s="249"/>
    </row>
    <row r="28" spans="1:16" ht="17.25" customHeight="1" thickBot="1">
      <c r="A28" s="185"/>
      <c r="B28" s="102" t="s">
        <v>28</v>
      </c>
      <c r="C28" s="258" t="s">
        <v>25</v>
      </c>
      <c r="D28" s="258"/>
      <c r="E28" s="256">
        <v>0</v>
      </c>
      <c r="F28" s="257"/>
      <c r="G28" s="258" t="s">
        <v>24</v>
      </c>
      <c r="H28" s="258"/>
      <c r="I28" s="91">
        <v>0</v>
      </c>
      <c r="J28" s="186" t="s">
        <v>139</v>
      </c>
      <c r="L28" s="249"/>
      <c r="M28" s="249"/>
      <c r="N28" s="249"/>
      <c r="O28" s="249"/>
      <c r="P28" s="249"/>
    </row>
    <row r="29" spans="1:16" ht="7.5" customHeight="1" thickBot="1">
      <c r="A29" s="185"/>
      <c r="B29" s="102"/>
      <c r="C29" s="77"/>
      <c r="D29" s="77"/>
      <c r="E29" s="77"/>
      <c r="F29" s="77"/>
      <c r="G29" s="77"/>
      <c r="H29" s="77"/>
      <c r="I29" s="77"/>
      <c r="J29" s="186"/>
      <c r="L29" s="249"/>
      <c r="M29" s="249"/>
      <c r="N29" s="249"/>
      <c r="O29" s="249"/>
      <c r="P29" s="249"/>
    </row>
    <row r="30" spans="1:16" ht="17.25" customHeight="1" thickBot="1">
      <c r="A30" s="185"/>
      <c r="B30" s="102" t="s">
        <v>23</v>
      </c>
      <c r="C30" s="70" t="s">
        <v>53</v>
      </c>
      <c r="D30" s="76"/>
      <c r="E30" s="71"/>
      <c r="F30" s="71"/>
      <c r="G30" s="250" t="s">
        <v>54</v>
      </c>
      <c r="H30" s="251"/>
      <c r="I30" s="252"/>
      <c r="J30" s="186" t="s">
        <v>97</v>
      </c>
      <c r="L30" s="249"/>
      <c r="M30" s="249"/>
      <c r="N30" s="249"/>
      <c r="O30" s="249"/>
      <c r="P30" s="249"/>
    </row>
    <row r="31" spans="1:16" ht="7.5" customHeight="1" thickBot="1">
      <c r="A31" s="185"/>
      <c r="B31" s="102"/>
      <c r="C31" s="76"/>
      <c r="D31" s="76"/>
      <c r="E31" s="71"/>
      <c r="F31" s="71"/>
      <c r="G31" s="76"/>
      <c r="H31" s="76"/>
      <c r="I31" s="72"/>
      <c r="J31" s="186"/>
      <c r="L31" s="249"/>
      <c r="M31" s="249"/>
      <c r="N31" s="249"/>
      <c r="O31" s="249"/>
      <c r="P31" s="249"/>
    </row>
    <row r="32" spans="1:16" ht="17.25" customHeight="1" thickBot="1">
      <c r="A32" s="185"/>
      <c r="B32" s="102"/>
      <c r="C32" s="258" t="s">
        <v>25</v>
      </c>
      <c r="D32" s="258"/>
      <c r="E32" s="256">
        <f>IF(G30="平日と同じ","-",0)</f>
        <v>0</v>
      </c>
      <c r="F32" s="257"/>
      <c r="G32" s="258" t="s">
        <v>24</v>
      </c>
      <c r="H32" s="258"/>
      <c r="I32" s="95">
        <f>IF(G30="平日と同じ","-",0)</f>
        <v>0</v>
      </c>
      <c r="J32" s="186" t="s">
        <v>138</v>
      </c>
      <c r="L32" s="249"/>
      <c r="M32" s="249"/>
      <c r="N32" s="249"/>
      <c r="O32" s="249"/>
      <c r="P32" s="249"/>
    </row>
    <row r="33" spans="1:16" ht="7.5" customHeight="1">
      <c r="A33" s="189"/>
      <c r="B33" s="26"/>
      <c r="C33" s="28"/>
      <c r="D33" s="28"/>
      <c r="E33" s="28"/>
      <c r="F33" s="28"/>
      <c r="G33" s="28"/>
      <c r="H33" s="28"/>
      <c r="I33" s="28"/>
      <c r="J33" s="190"/>
    </row>
    <row r="34" spans="1:16" ht="17.25" customHeight="1">
      <c r="A34" s="254" t="s">
        <v>140</v>
      </c>
      <c r="B34" s="255"/>
      <c r="C34" s="42"/>
      <c r="D34" s="42"/>
      <c r="E34" s="42"/>
      <c r="F34" s="42"/>
      <c r="G34" s="42"/>
      <c r="H34" s="42"/>
      <c r="I34" s="42"/>
      <c r="J34" s="191"/>
      <c r="L34" s="238"/>
      <c r="M34" s="238"/>
      <c r="N34" s="238"/>
      <c r="O34" s="238"/>
      <c r="P34" s="238"/>
    </row>
    <row r="35" spans="1:16" ht="7.5" customHeight="1" thickBot="1">
      <c r="A35" s="192"/>
      <c r="B35" s="29"/>
      <c r="C35" s="29"/>
      <c r="D35" s="29"/>
      <c r="E35" s="29"/>
      <c r="F35" s="29"/>
      <c r="G35" s="29"/>
      <c r="H35" s="29"/>
      <c r="I35" s="29"/>
      <c r="J35" s="193"/>
      <c r="L35" s="238"/>
      <c r="M35" s="238"/>
      <c r="N35" s="238"/>
      <c r="O35" s="238"/>
      <c r="P35" s="238"/>
    </row>
    <row r="36" spans="1:16" ht="17.25" customHeight="1" thickBot="1">
      <c r="A36" s="192"/>
      <c r="B36" s="89" t="s">
        <v>141</v>
      </c>
      <c r="C36" s="245" t="s">
        <v>370</v>
      </c>
      <c r="D36" s="246"/>
      <c r="E36" s="246"/>
      <c r="F36" s="246"/>
      <c r="G36" s="246"/>
      <c r="H36" s="246"/>
      <c r="I36" s="247"/>
      <c r="J36" s="194"/>
      <c r="L36" s="238"/>
      <c r="M36" s="238"/>
      <c r="N36" s="238"/>
      <c r="O36" s="238"/>
      <c r="P36" s="238"/>
    </row>
    <row r="37" spans="1:16" ht="7.5" customHeight="1" thickBot="1">
      <c r="A37" s="192"/>
      <c r="B37" s="89"/>
      <c r="C37" s="41"/>
      <c r="D37" s="41"/>
      <c r="E37" s="41"/>
      <c r="F37" s="41"/>
      <c r="G37" s="41"/>
      <c r="H37" s="41"/>
      <c r="I37" s="41"/>
      <c r="J37" s="194"/>
      <c r="L37" s="238"/>
      <c r="M37" s="238"/>
      <c r="N37" s="238"/>
      <c r="O37" s="238"/>
      <c r="P37" s="238"/>
    </row>
    <row r="38" spans="1:16" ht="17.25" customHeight="1" thickBot="1">
      <c r="A38" s="192"/>
      <c r="B38" s="89" t="s">
        <v>145</v>
      </c>
      <c r="C38" s="245" t="s">
        <v>371</v>
      </c>
      <c r="D38" s="246"/>
      <c r="E38" s="246"/>
      <c r="F38" s="246"/>
      <c r="G38" s="246"/>
      <c r="H38" s="246"/>
      <c r="I38" s="247"/>
      <c r="J38" s="194"/>
      <c r="L38" s="238"/>
      <c r="M38" s="238"/>
      <c r="N38" s="238"/>
      <c r="O38" s="238"/>
      <c r="P38" s="238"/>
    </row>
    <row r="39" spans="1:16" ht="7.5" customHeight="1" thickBot="1">
      <c r="A39" s="192"/>
      <c r="B39" s="89"/>
      <c r="C39" s="41"/>
      <c r="D39" s="41"/>
      <c r="E39" s="41"/>
      <c r="F39" s="41"/>
      <c r="G39" s="41"/>
      <c r="H39" s="41"/>
      <c r="I39" s="41"/>
      <c r="J39" s="194"/>
      <c r="L39" s="238"/>
      <c r="M39" s="238"/>
      <c r="N39" s="238"/>
      <c r="O39" s="238"/>
      <c r="P39" s="238"/>
    </row>
    <row r="40" spans="1:16" ht="17.25" customHeight="1" thickBot="1">
      <c r="A40" s="192"/>
      <c r="B40" s="89" t="s">
        <v>143</v>
      </c>
      <c r="C40" s="245" t="s">
        <v>372</v>
      </c>
      <c r="D40" s="246"/>
      <c r="E40" s="246"/>
      <c r="F40" s="246"/>
      <c r="G40" s="246"/>
      <c r="H40" s="246"/>
      <c r="I40" s="247"/>
      <c r="J40" s="194"/>
    </row>
    <row r="41" spans="1:16" ht="7.5" customHeight="1" thickBot="1">
      <c r="A41" s="192"/>
      <c r="B41" s="89"/>
      <c r="C41" s="41"/>
      <c r="D41" s="41"/>
      <c r="E41" s="41"/>
      <c r="F41" s="41"/>
      <c r="G41" s="41"/>
      <c r="H41" s="41"/>
      <c r="I41" s="41"/>
      <c r="J41" s="194"/>
    </row>
    <row r="42" spans="1:16" ht="17.25" customHeight="1" thickBot="1">
      <c r="A42" s="192"/>
      <c r="B42" s="89" t="s">
        <v>142</v>
      </c>
      <c r="C42" s="245" t="s">
        <v>371</v>
      </c>
      <c r="D42" s="246"/>
      <c r="E42" s="246"/>
      <c r="F42" s="246"/>
      <c r="G42" s="246"/>
      <c r="H42" s="246"/>
      <c r="I42" s="247"/>
      <c r="J42" s="194"/>
      <c r="L42" s="238" t="s">
        <v>213</v>
      </c>
      <c r="M42" s="238"/>
      <c r="N42" s="238"/>
      <c r="O42" s="238"/>
      <c r="P42" s="238"/>
    </row>
    <row r="43" spans="1:16" ht="7.5" customHeight="1" thickBot="1">
      <c r="A43" s="192"/>
      <c r="B43" s="89"/>
      <c r="C43" s="41"/>
      <c r="D43" s="41"/>
      <c r="E43" s="41"/>
      <c r="F43" s="41"/>
      <c r="G43" s="41"/>
      <c r="H43" s="41"/>
      <c r="I43" s="41"/>
      <c r="J43" s="194"/>
      <c r="L43" s="238"/>
      <c r="M43" s="238"/>
      <c r="N43" s="238"/>
      <c r="O43" s="238"/>
      <c r="P43" s="238"/>
    </row>
    <row r="44" spans="1:16" ht="17.25" customHeight="1" thickBot="1">
      <c r="A44" s="192"/>
      <c r="B44" s="89" t="s">
        <v>143</v>
      </c>
      <c r="C44" s="245" t="s">
        <v>372</v>
      </c>
      <c r="D44" s="246"/>
      <c r="E44" s="246"/>
      <c r="F44" s="246"/>
      <c r="G44" s="246"/>
      <c r="H44" s="246"/>
      <c r="I44" s="247"/>
      <c r="J44" s="194"/>
      <c r="L44" s="238"/>
      <c r="M44" s="238"/>
      <c r="N44" s="238"/>
      <c r="O44" s="238"/>
      <c r="P44" s="238"/>
    </row>
    <row r="45" spans="1:16" ht="7.5" customHeight="1" thickBot="1">
      <c r="A45" s="192"/>
      <c r="B45" s="89"/>
      <c r="C45" s="41"/>
      <c r="D45" s="41"/>
      <c r="E45" s="41"/>
      <c r="F45" s="41"/>
      <c r="G45" s="41"/>
      <c r="H45" s="41"/>
      <c r="I45" s="41"/>
      <c r="J45" s="194"/>
      <c r="L45" s="238"/>
      <c r="M45" s="238"/>
      <c r="N45" s="238"/>
      <c r="O45" s="238"/>
      <c r="P45" s="238"/>
    </row>
    <row r="46" spans="1:16" ht="17.25" customHeight="1" thickBot="1">
      <c r="A46" s="192"/>
      <c r="B46" s="89" t="s">
        <v>144</v>
      </c>
      <c r="C46" s="245" t="s">
        <v>371</v>
      </c>
      <c r="D46" s="246"/>
      <c r="E46" s="246"/>
      <c r="F46" s="246"/>
      <c r="G46" s="246"/>
      <c r="H46" s="246"/>
      <c r="I46" s="247"/>
      <c r="J46" s="194"/>
      <c r="L46" s="238"/>
      <c r="M46" s="238"/>
      <c r="N46" s="238"/>
      <c r="O46" s="238"/>
      <c r="P46" s="238"/>
    </row>
    <row r="47" spans="1:16" ht="7.5" customHeight="1" thickBot="1">
      <c r="A47" s="192"/>
      <c r="B47" s="89"/>
      <c r="C47" s="41"/>
      <c r="D47" s="41"/>
      <c r="E47" s="41"/>
      <c r="F47" s="41"/>
      <c r="G47" s="41"/>
      <c r="H47" s="41"/>
      <c r="I47" s="41"/>
      <c r="J47" s="194"/>
      <c r="L47" s="238"/>
      <c r="M47" s="238"/>
      <c r="N47" s="238"/>
      <c r="O47" s="238"/>
      <c r="P47" s="238"/>
    </row>
    <row r="48" spans="1:16" ht="17.25" customHeight="1" thickBot="1">
      <c r="A48" s="192"/>
      <c r="B48" s="89" t="s">
        <v>143</v>
      </c>
      <c r="C48" s="245" t="s">
        <v>372</v>
      </c>
      <c r="D48" s="246"/>
      <c r="E48" s="246"/>
      <c r="F48" s="246"/>
      <c r="G48" s="246"/>
      <c r="H48" s="246"/>
      <c r="I48" s="247"/>
      <c r="J48" s="194"/>
      <c r="L48" s="238"/>
      <c r="M48" s="238"/>
      <c r="N48" s="238"/>
      <c r="O48" s="238"/>
      <c r="P48" s="238"/>
    </row>
    <row r="49" spans="1:16" ht="7.5" customHeight="1">
      <c r="A49" s="192"/>
      <c r="B49" s="89"/>
      <c r="C49" s="41"/>
      <c r="D49" s="41"/>
      <c r="E49" s="41"/>
      <c r="F49" s="41"/>
      <c r="G49" s="41"/>
      <c r="H49" s="41"/>
      <c r="I49" s="41"/>
      <c r="J49" s="194"/>
      <c r="L49" s="238"/>
      <c r="M49" s="238"/>
      <c r="N49" s="238"/>
      <c r="O49" s="238"/>
      <c r="P49" s="238"/>
    </row>
    <row r="50" spans="1:16" ht="17.25" customHeight="1">
      <c r="A50" s="254" t="s">
        <v>146</v>
      </c>
      <c r="B50" s="255"/>
      <c r="C50" s="42"/>
      <c r="D50" s="42"/>
      <c r="E50" s="42"/>
      <c r="F50" s="42"/>
      <c r="G50" s="42"/>
      <c r="H50" s="42"/>
      <c r="I50" s="42"/>
      <c r="J50" s="191"/>
      <c r="L50" s="238"/>
      <c r="M50" s="238"/>
      <c r="N50" s="238"/>
      <c r="O50" s="238"/>
      <c r="P50" s="238"/>
    </row>
    <row r="51" spans="1:16" ht="7.5" customHeight="1" thickBot="1">
      <c r="A51" s="192"/>
      <c r="B51" s="89"/>
      <c r="C51" s="41"/>
      <c r="D51" s="41"/>
      <c r="E51" s="41"/>
      <c r="F51" s="41"/>
      <c r="G51" s="41"/>
      <c r="H51" s="41"/>
      <c r="I51" s="41"/>
      <c r="J51" s="194"/>
      <c r="L51" s="238"/>
      <c r="M51" s="238"/>
      <c r="N51" s="238"/>
      <c r="O51" s="238"/>
      <c r="P51" s="238"/>
    </row>
    <row r="52" spans="1:16" ht="17.25" customHeight="1" thickBot="1">
      <c r="A52" s="192"/>
      <c r="B52" s="89" t="s">
        <v>141</v>
      </c>
      <c r="C52" s="245" t="s">
        <v>370</v>
      </c>
      <c r="D52" s="246"/>
      <c r="E52" s="246"/>
      <c r="F52" s="246"/>
      <c r="G52" s="246"/>
      <c r="H52" s="246"/>
      <c r="I52" s="247"/>
      <c r="J52" s="194"/>
      <c r="O52" s="102"/>
      <c r="P52" s="102"/>
    </row>
    <row r="53" spans="1:16" ht="7.5" customHeight="1" thickBot="1">
      <c r="A53" s="192"/>
      <c r="B53" s="89"/>
      <c r="C53" s="41"/>
      <c r="D53" s="41"/>
      <c r="E53" s="41"/>
      <c r="F53" s="41"/>
      <c r="G53" s="41"/>
      <c r="H53" s="41"/>
      <c r="I53" s="41"/>
      <c r="J53" s="194"/>
      <c r="O53" s="102"/>
      <c r="P53" s="102"/>
    </row>
    <row r="54" spans="1:16" ht="17.25" customHeight="1" thickBot="1">
      <c r="A54" s="192"/>
      <c r="B54" s="89" t="s">
        <v>145</v>
      </c>
      <c r="C54" s="245" t="s">
        <v>371</v>
      </c>
      <c r="D54" s="246"/>
      <c r="E54" s="246"/>
      <c r="F54" s="246"/>
      <c r="G54" s="246"/>
      <c r="H54" s="246"/>
      <c r="I54" s="247"/>
      <c r="J54" s="194"/>
      <c r="O54" s="102"/>
      <c r="P54" s="102"/>
    </row>
    <row r="55" spans="1:16" ht="7.5" customHeight="1" thickBot="1">
      <c r="A55" s="192"/>
      <c r="B55" s="89"/>
      <c r="C55" s="41"/>
      <c r="D55" s="41"/>
      <c r="E55" s="41"/>
      <c r="F55" s="41"/>
      <c r="G55" s="41"/>
      <c r="H55" s="41"/>
      <c r="I55" s="41"/>
      <c r="J55" s="194"/>
      <c r="O55" s="102"/>
      <c r="P55" s="102"/>
    </row>
    <row r="56" spans="1:16" ht="17.25" customHeight="1" thickBot="1">
      <c r="A56" s="192"/>
      <c r="B56" s="89" t="s">
        <v>143</v>
      </c>
      <c r="C56" s="245" t="s">
        <v>372</v>
      </c>
      <c r="D56" s="246"/>
      <c r="E56" s="246"/>
      <c r="F56" s="246"/>
      <c r="G56" s="246"/>
      <c r="H56" s="246"/>
      <c r="I56" s="247"/>
      <c r="J56" s="194"/>
    </row>
    <row r="57" spans="1:16" ht="7.5" customHeight="1" thickBot="1">
      <c r="A57" s="192"/>
      <c r="B57" s="89"/>
      <c r="C57" s="41"/>
      <c r="D57" s="41"/>
      <c r="E57" s="41"/>
      <c r="F57" s="41"/>
      <c r="G57" s="41"/>
      <c r="H57" s="41"/>
      <c r="I57" s="41"/>
      <c r="J57" s="194"/>
    </row>
    <row r="58" spans="1:16" ht="17.25" customHeight="1" thickBot="1">
      <c r="A58" s="192"/>
      <c r="B58" s="89" t="s">
        <v>142</v>
      </c>
      <c r="C58" s="245" t="s">
        <v>371</v>
      </c>
      <c r="D58" s="246"/>
      <c r="E58" s="246"/>
      <c r="F58" s="246"/>
      <c r="G58" s="246"/>
      <c r="H58" s="246"/>
      <c r="I58" s="247"/>
      <c r="J58" s="194"/>
      <c r="O58" s="102"/>
      <c r="P58" s="102"/>
    </row>
    <row r="59" spans="1:16" ht="7.5" customHeight="1" thickBot="1">
      <c r="A59" s="192"/>
      <c r="B59" s="89"/>
      <c r="C59" s="41"/>
      <c r="D59" s="41"/>
      <c r="E59" s="41"/>
      <c r="F59" s="41"/>
      <c r="G59" s="41"/>
      <c r="H59" s="41"/>
      <c r="I59" s="41"/>
      <c r="J59" s="194"/>
      <c r="O59" s="102"/>
      <c r="P59" s="102"/>
    </row>
    <row r="60" spans="1:16" ht="17.25" customHeight="1" thickBot="1">
      <c r="A60" s="192"/>
      <c r="B60" s="89" t="s">
        <v>143</v>
      </c>
      <c r="C60" s="245" t="s">
        <v>372</v>
      </c>
      <c r="D60" s="246"/>
      <c r="E60" s="246"/>
      <c r="F60" s="246"/>
      <c r="G60" s="246"/>
      <c r="H60" s="246"/>
      <c r="I60" s="247"/>
      <c r="J60" s="194"/>
      <c r="O60" s="102"/>
      <c r="P60" s="102"/>
    </row>
    <row r="61" spans="1:16" ht="7.5" customHeight="1" thickBot="1">
      <c r="A61" s="192"/>
      <c r="B61" s="89"/>
      <c r="C61" s="41"/>
      <c r="D61" s="41"/>
      <c r="E61" s="41"/>
      <c r="F61" s="41"/>
      <c r="G61" s="41"/>
      <c r="H61" s="41"/>
      <c r="I61" s="41"/>
      <c r="J61" s="194"/>
      <c r="O61" s="102"/>
      <c r="P61" s="102"/>
    </row>
    <row r="62" spans="1:16" ht="17.25" customHeight="1" thickBot="1">
      <c r="A62" s="192"/>
      <c r="B62" s="89" t="s">
        <v>144</v>
      </c>
      <c r="C62" s="245" t="s">
        <v>371</v>
      </c>
      <c r="D62" s="246"/>
      <c r="E62" s="246"/>
      <c r="F62" s="246"/>
      <c r="G62" s="246"/>
      <c r="H62" s="246"/>
      <c r="I62" s="247"/>
      <c r="J62" s="194"/>
      <c r="O62" s="102"/>
      <c r="P62" s="102"/>
    </row>
    <row r="63" spans="1:16" ht="7.5" customHeight="1" thickBot="1">
      <c r="A63" s="192"/>
      <c r="B63" s="89"/>
      <c r="C63" s="41"/>
      <c r="D63" s="41"/>
      <c r="E63" s="41"/>
      <c r="F63" s="41"/>
      <c r="G63" s="41"/>
      <c r="H63" s="41"/>
      <c r="I63" s="41"/>
      <c r="J63" s="194"/>
      <c r="O63" s="102"/>
      <c r="P63" s="102"/>
    </row>
    <row r="64" spans="1:16" ht="17.25" customHeight="1" thickBot="1">
      <c r="A64" s="192"/>
      <c r="B64" s="89" t="s">
        <v>143</v>
      </c>
      <c r="C64" s="245" t="s">
        <v>372</v>
      </c>
      <c r="D64" s="246"/>
      <c r="E64" s="246"/>
      <c r="F64" s="246"/>
      <c r="G64" s="246"/>
      <c r="H64" s="246"/>
      <c r="I64" s="247"/>
      <c r="J64" s="194"/>
      <c r="O64" s="102"/>
      <c r="P64" s="102"/>
    </row>
    <row r="65" spans="1:16" ht="7.5" customHeight="1" thickBot="1">
      <c r="A65" s="220"/>
      <c r="B65" s="221"/>
      <c r="C65" s="222"/>
      <c r="D65" s="222"/>
      <c r="E65" s="222"/>
      <c r="F65" s="222"/>
      <c r="G65" s="222"/>
      <c r="H65" s="222"/>
      <c r="I65" s="222"/>
      <c r="J65" s="223"/>
    </row>
    <row r="66" spans="1:16" ht="17.25" customHeight="1">
      <c r="A66" s="259" t="s">
        <v>11</v>
      </c>
      <c r="B66" s="260"/>
      <c r="C66" s="224"/>
      <c r="D66" s="224"/>
      <c r="E66" s="224"/>
      <c r="F66" s="224"/>
      <c r="G66" s="224"/>
      <c r="H66" s="224"/>
      <c r="I66" s="224"/>
      <c r="J66" s="225"/>
    </row>
    <row r="67" spans="1:16" ht="7.5" customHeight="1" thickBot="1">
      <c r="A67" s="196"/>
      <c r="B67" s="30"/>
      <c r="C67" s="30"/>
      <c r="D67" s="30"/>
      <c r="E67" s="30"/>
      <c r="F67" s="30"/>
      <c r="G67" s="30"/>
      <c r="H67" s="30"/>
      <c r="I67" s="30"/>
      <c r="J67" s="197"/>
    </row>
    <row r="68" spans="1:16" ht="17.25" customHeight="1" thickBot="1">
      <c r="A68" s="185" t="s">
        <v>102</v>
      </c>
      <c r="B68" s="102" t="s">
        <v>163</v>
      </c>
      <c r="C68" s="245" t="s">
        <v>12</v>
      </c>
      <c r="D68" s="246"/>
      <c r="E68" s="246"/>
      <c r="F68" s="246"/>
      <c r="G68" s="246"/>
      <c r="H68" s="246"/>
      <c r="I68" s="247"/>
      <c r="J68" s="186" t="s">
        <v>12</v>
      </c>
      <c r="M68" s="73"/>
      <c r="N68" s="73"/>
      <c r="O68" s="73"/>
      <c r="P68" s="73"/>
    </row>
    <row r="69" spans="1:16" ht="7.5" customHeight="1" thickBot="1">
      <c r="A69" s="185"/>
      <c r="B69" s="102"/>
      <c r="C69" s="33"/>
      <c r="D69" s="33"/>
      <c r="E69" s="33"/>
      <c r="F69" s="33"/>
      <c r="G69" s="33"/>
      <c r="H69" s="33"/>
      <c r="I69" s="33"/>
      <c r="J69" s="186"/>
      <c r="L69" s="73"/>
      <c r="M69" s="73"/>
      <c r="N69" s="73"/>
      <c r="O69" s="73"/>
      <c r="P69" s="73"/>
    </row>
    <row r="70" spans="1:16" ht="17.25" customHeight="1" thickBot="1">
      <c r="A70" s="152" t="s">
        <v>102</v>
      </c>
      <c r="B70" s="75" t="s">
        <v>164</v>
      </c>
      <c r="C70" s="280" t="s">
        <v>396</v>
      </c>
      <c r="D70" s="281"/>
      <c r="E70" s="281"/>
      <c r="F70" s="281"/>
      <c r="G70" s="281"/>
      <c r="H70" s="281"/>
      <c r="I70" s="282"/>
      <c r="J70" s="198" t="s">
        <v>396</v>
      </c>
      <c r="L70" s="248"/>
      <c r="M70" s="248"/>
      <c r="N70" s="248"/>
      <c r="O70" s="248"/>
      <c r="P70" s="248"/>
    </row>
    <row r="71" spans="1:16" ht="8.25" customHeight="1" thickBot="1">
      <c r="A71" s="152"/>
      <c r="B71" s="75"/>
      <c r="C71" s="45"/>
      <c r="D71" s="45"/>
      <c r="E71" s="45"/>
      <c r="F71" s="45"/>
      <c r="G71" s="45"/>
      <c r="H71" s="45"/>
      <c r="I71" s="45"/>
      <c r="J71" s="199"/>
      <c r="L71" s="248"/>
      <c r="M71" s="248"/>
      <c r="N71" s="248"/>
      <c r="O71" s="248"/>
      <c r="P71" s="248"/>
    </row>
    <row r="72" spans="1:16" ht="17.25" customHeight="1" thickBot="1">
      <c r="A72" s="152" t="s">
        <v>102</v>
      </c>
      <c r="B72" s="75" t="s">
        <v>165</v>
      </c>
      <c r="C72" s="92"/>
      <c r="D72" s="45"/>
      <c r="E72" s="45" t="s">
        <v>21</v>
      </c>
      <c r="F72" s="45"/>
      <c r="G72" s="45"/>
      <c r="H72" s="45"/>
      <c r="I72" s="45"/>
      <c r="J72" s="186" t="s">
        <v>98</v>
      </c>
      <c r="L72" s="248"/>
      <c r="M72" s="248"/>
      <c r="N72" s="248"/>
      <c r="O72" s="248"/>
      <c r="P72" s="248"/>
    </row>
    <row r="73" spans="1:16" ht="7.5" customHeight="1" thickBot="1">
      <c r="A73" s="152"/>
      <c r="B73" s="75"/>
      <c r="C73" s="45"/>
      <c r="D73" s="45"/>
      <c r="E73" s="45"/>
      <c r="F73" s="45"/>
      <c r="G73" s="45"/>
      <c r="H73" s="45"/>
      <c r="I73" s="45"/>
      <c r="J73" s="199"/>
      <c r="L73" s="73"/>
      <c r="M73" s="73"/>
      <c r="N73" s="73"/>
      <c r="O73" s="73"/>
      <c r="P73" s="73"/>
    </row>
    <row r="74" spans="1:16" ht="17.25" customHeight="1" thickBot="1">
      <c r="A74" s="185" t="s">
        <v>102</v>
      </c>
      <c r="B74" s="102" t="s">
        <v>166</v>
      </c>
      <c r="C74" s="245" t="s">
        <v>162</v>
      </c>
      <c r="D74" s="246"/>
      <c r="E74" s="246"/>
      <c r="F74" s="246"/>
      <c r="G74" s="246"/>
      <c r="H74" s="246"/>
      <c r="I74" s="247"/>
      <c r="J74" s="186" t="s">
        <v>158</v>
      </c>
      <c r="L74" s="73"/>
      <c r="M74" s="73"/>
      <c r="N74" s="73"/>
      <c r="O74" s="73"/>
      <c r="P74" s="73"/>
    </row>
    <row r="75" spans="1:16" ht="7.5" customHeight="1" thickBot="1">
      <c r="A75" s="187"/>
      <c r="B75" s="44"/>
      <c r="C75" s="33"/>
      <c r="D75" s="33"/>
      <c r="E75" s="33"/>
      <c r="F75" s="33"/>
      <c r="G75" s="33"/>
      <c r="H75" s="33"/>
      <c r="I75" s="33"/>
      <c r="J75" s="186"/>
    </row>
    <row r="76" spans="1:16" ht="17.25" customHeight="1" thickBot="1">
      <c r="A76" s="185" t="s">
        <v>102</v>
      </c>
      <c r="B76" s="102" t="s">
        <v>147</v>
      </c>
      <c r="C76" s="245" t="s">
        <v>159</v>
      </c>
      <c r="D76" s="246"/>
      <c r="E76" s="246"/>
      <c r="F76" s="246"/>
      <c r="G76" s="246"/>
      <c r="H76" s="246"/>
      <c r="I76" s="247"/>
      <c r="J76" s="186" t="s">
        <v>159</v>
      </c>
    </row>
    <row r="77" spans="1:16" ht="7.5" customHeight="1" thickBot="1">
      <c r="A77" s="187"/>
      <c r="B77" s="44"/>
      <c r="C77" s="33"/>
      <c r="D77" s="33"/>
      <c r="E77" s="33"/>
      <c r="F77" s="33"/>
      <c r="G77" s="33"/>
      <c r="H77" s="33"/>
      <c r="I77" s="33"/>
      <c r="J77" s="186"/>
    </row>
    <row r="78" spans="1:16" ht="17.25" customHeight="1" thickBot="1">
      <c r="A78" s="185" t="s">
        <v>102</v>
      </c>
      <c r="B78" s="102" t="s">
        <v>148</v>
      </c>
      <c r="C78" s="245" t="s">
        <v>159</v>
      </c>
      <c r="D78" s="246"/>
      <c r="E78" s="246"/>
      <c r="F78" s="246"/>
      <c r="G78" s="246"/>
      <c r="H78" s="246"/>
      <c r="I78" s="247"/>
      <c r="J78" s="186" t="s">
        <v>159</v>
      </c>
    </row>
    <row r="79" spans="1:16" ht="7.5" customHeight="1" thickBot="1">
      <c r="A79" s="187"/>
      <c r="B79" s="44"/>
      <c r="C79" s="33"/>
      <c r="D79" s="33"/>
      <c r="E79" s="33"/>
      <c r="F79" s="33"/>
      <c r="G79" s="33"/>
      <c r="H79" s="33"/>
      <c r="I79" s="33"/>
      <c r="J79" s="186"/>
    </row>
    <row r="80" spans="1:16" ht="17.25" customHeight="1" thickBot="1">
      <c r="A80" s="185" t="s">
        <v>102</v>
      </c>
      <c r="B80" s="102" t="s">
        <v>150</v>
      </c>
      <c r="C80" s="245" t="s">
        <v>397</v>
      </c>
      <c r="D80" s="246"/>
      <c r="E80" s="246"/>
      <c r="F80" s="246"/>
      <c r="G80" s="246"/>
      <c r="H80" s="246"/>
      <c r="I80" s="247"/>
      <c r="J80" s="186" t="s">
        <v>397</v>
      </c>
    </row>
    <row r="81" spans="1:16" ht="7.5" customHeight="1" thickBot="1">
      <c r="A81" s="185"/>
      <c r="B81" s="102"/>
      <c r="C81" s="122"/>
      <c r="D81" s="122"/>
      <c r="E81" s="122"/>
      <c r="F81" s="122"/>
      <c r="G81" s="122"/>
      <c r="H81" s="122"/>
      <c r="I81" s="122"/>
      <c r="J81" s="186"/>
    </row>
    <row r="82" spans="1:16" ht="17.25" customHeight="1" thickBot="1">
      <c r="A82" s="185" t="s">
        <v>102</v>
      </c>
      <c r="B82" s="102" t="s">
        <v>167</v>
      </c>
      <c r="C82" s="245" t="s">
        <v>391</v>
      </c>
      <c r="D82" s="246"/>
      <c r="E82" s="246"/>
      <c r="F82" s="246"/>
      <c r="G82" s="246"/>
      <c r="H82" s="246"/>
      <c r="I82" s="247"/>
      <c r="J82" s="186"/>
      <c r="L82" s="105"/>
      <c r="M82" s="105"/>
      <c r="N82" s="105"/>
      <c r="O82" s="105"/>
      <c r="P82" s="105"/>
    </row>
    <row r="83" spans="1:16" ht="7.5" customHeight="1" thickBot="1">
      <c r="A83" s="187"/>
      <c r="B83" s="44"/>
      <c r="C83" s="33"/>
      <c r="D83" s="33"/>
      <c r="E83" s="33"/>
      <c r="F83" s="33"/>
      <c r="G83" s="33"/>
      <c r="H83" s="33"/>
      <c r="I83" s="33"/>
      <c r="J83" s="186"/>
    </row>
    <row r="84" spans="1:16" ht="17.25" customHeight="1" thickBot="1">
      <c r="A84" s="185" t="s">
        <v>102</v>
      </c>
      <c r="B84" s="102" t="s">
        <v>147</v>
      </c>
      <c r="C84" s="245" t="s">
        <v>160</v>
      </c>
      <c r="D84" s="246"/>
      <c r="E84" s="246"/>
      <c r="F84" s="246"/>
      <c r="G84" s="246"/>
      <c r="H84" s="246"/>
      <c r="I84" s="247"/>
      <c r="J84" s="186"/>
    </row>
    <row r="85" spans="1:16" ht="7.5" customHeight="1" thickBot="1">
      <c r="A85" s="187"/>
      <c r="B85" s="44"/>
      <c r="C85" s="33"/>
      <c r="D85" s="33"/>
      <c r="E85" s="33"/>
      <c r="F85" s="33"/>
      <c r="G85" s="33"/>
      <c r="H85" s="33"/>
      <c r="I85" s="33"/>
      <c r="J85" s="186"/>
    </row>
    <row r="86" spans="1:16" ht="17.25" customHeight="1" thickBot="1">
      <c r="A86" s="185" t="s">
        <v>102</v>
      </c>
      <c r="B86" s="102" t="s">
        <v>148</v>
      </c>
      <c r="C86" s="245" t="s">
        <v>161</v>
      </c>
      <c r="D86" s="246"/>
      <c r="E86" s="246"/>
      <c r="F86" s="246"/>
      <c r="G86" s="246"/>
      <c r="H86" s="246"/>
      <c r="I86" s="247"/>
      <c r="J86" s="186"/>
    </row>
    <row r="87" spans="1:16" ht="7.5" customHeight="1" thickBot="1">
      <c r="A87" s="187"/>
      <c r="B87" s="44"/>
      <c r="C87" s="33"/>
      <c r="D87" s="33"/>
      <c r="E87" s="33"/>
      <c r="F87" s="33"/>
      <c r="G87" s="33"/>
      <c r="H87" s="33"/>
      <c r="I87" s="33"/>
      <c r="J87" s="186"/>
    </row>
    <row r="88" spans="1:16" ht="17.25" customHeight="1" thickBot="1">
      <c r="A88" s="185" t="s">
        <v>102</v>
      </c>
      <c r="B88" s="102" t="s">
        <v>150</v>
      </c>
      <c r="C88" s="253" t="s">
        <v>398</v>
      </c>
      <c r="D88" s="246"/>
      <c r="E88" s="246"/>
      <c r="F88" s="246"/>
      <c r="G88" s="246"/>
      <c r="H88" s="246"/>
      <c r="I88" s="247"/>
      <c r="J88" s="186"/>
    </row>
    <row r="89" spans="1:16" ht="7.5" customHeight="1">
      <c r="A89" s="189"/>
      <c r="B89" s="26"/>
      <c r="C89" s="28"/>
      <c r="D89" s="28"/>
      <c r="E89" s="28"/>
      <c r="F89" s="28"/>
      <c r="G89" s="28"/>
      <c r="H89" s="28"/>
      <c r="I89" s="28"/>
      <c r="J89" s="190"/>
    </row>
    <row r="90" spans="1:16" ht="17.25" customHeight="1">
      <c r="A90" s="261" t="s">
        <v>151</v>
      </c>
      <c r="B90" s="262"/>
      <c r="C90" s="103"/>
      <c r="D90" s="103"/>
      <c r="E90" s="103"/>
      <c r="F90" s="103"/>
      <c r="G90" s="103"/>
      <c r="H90" s="103"/>
      <c r="I90" s="103"/>
      <c r="J90" s="195"/>
    </row>
    <row r="91" spans="1:16" ht="7.5" customHeight="1" thickBot="1">
      <c r="A91" s="196"/>
      <c r="B91" s="30"/>
      <c r="C91" s="30"/>
      <c r="D91" s="30"/>
      <c r="E91" s="30"/>
      <c r="F91" s="30"/>
      <c r="G91" s="30"/>
      <c r="H91" s="30"/>
      <c r="I91" s="30"/>
      <c r="J91" s="197"/>
    </row>
    <row r="92" spans="1:16" ht="17.25" customHeight="1" thickBot="1">
      <c r="A92" s="185" t="s">
        <v>102</v>
      </c>
      <c r="B92" s="102" t="s">
        <v>174</v>
      </c>
      <c r="C92" s="245" t="s">
        <v>168</v>
      </c>
      <c r="D92" s="246"/>
      <c r="E92" s="246"/>
      <c r="F92" s="246"/>
      <c r="G92" s="246"/>
      <c r="H92" s="246"/>
      <c r="I92" s="247"/>
      <c r="J92" s="186"/>
      <c r="M92" s="105"/>
      <c r="N92" s="105"/>
      <c r="O92" s="105"/>
      <c r="P92" s="105"/>
    </row>
    <row r="93" spans="1:16" ht="7.5" customHeight="1" thickBot="1">
      <c r="A93" s="187"/>
      <c r="B93" s="44"/>
      <c r="C93" s="33"/>
      <c r="D93" s="33"/>
      <c r="E93" s="33"/>
      <c r="F93" s="33"/>
      <c r="G93" s="33"/>
      <c r="H93" s="33"/>
      <c r="I93" s="33"/>
      <c r="J93" s="186"/>
      <c r="L93" s="105"/>
      <c r="M93" s="105"/>
      <c r="N93" s="105"/>
      <c r="O93" s="105"/>
      <c r="P93" s="105"/>
    </row>
    <row r="94" spans="1:16" ht="17.25" customHeight="1" thickBot="1">
      <c r="A94" s="185" t="s">
        <v>102</v>
      </c>
      <c r="B94" s="102" t="s">
        <v>147</v>
      </c>
      <c r="C94" s="245" t="s">
        <v>169</v>
      </c>
      <c r="D94" s="246"/>
      <c r="E94" s="246"/>
      <c r="F94" s="246"/>
      <c r="G94" s="246"/>
      <c r="H94" s="246"/>
      <c r="I94" s="247"/>
      <c r="J94" s="186"/>
      <c r="L94" s="248"/>
      <c r="M94" s="248"/>
      <c r="N94" s="248"/>
      <c r="O94" s="248"/>
      <c r="P94" s="248"/>
    </row>
    <row r="95" spans="1:16" ht="8.25" customHeight="1" thickBot="1">
      <c r="A95" s="187"/>
      <c r="B95" s="44"/>
      <c r="C95" s="33"/>
      <c r="D95" s="33"/>
      <c r="E95" s="33"/>
      <c r="F95" s="33"/>
      <c r="G95" s="33"/>
      <c r="H95" s="33"/>
      <c r="I95" s="33"/>
      <c r="J95" s="186"/>
      <c r="L95" s="248"/>
      <c r="M95" s="248"/>
      <c r="N95" s="248"/>
      <c r="O95" s="248"/>
      <c r="P95" s="248"/>
    </row>
    <row r="96" spans="1:16" ht="17.25" customHeight="1" thickBot="1">
      <c r="A96" s="185" t="s">
        <v>102</v>
      </c>
      <c r="B96" s="102" t="s">
        <v>148</v>
      </c>
      <c r="C96" s="245" t="s">
        <v>170</v>
      </c>
      <c r="D96" s="246"/>
      <c r="E96" s="246"/>
      <c r="F96" s="246"/>
      <c r="G96" s="246"/>
      <c r="H96" s="246"/>
      <c r="I96" s="247"/>
      <c r="J96" s="186"/>
      <c r="L96" s="248"/>
      <c r="M96" s="248"/>
      <c r="N96" s="248"/>
      <c r="O96" s="248"/>
      <c r="P96" s="248"/>
    </row>
    <row r="97" spans="1:16" ht="7.5" customHeight="1" thickBot="1">
      <c r="A97" s="187"/>
      <c r="B97" s="44"/>
      <c r="C97" s="33"/>
      <c r="D97" s="33"/>
      <c r="E97" s="33"/>
      <c r="F97" s="33"/>
      <c r="G97" s="33"/>
      <c r="H97" s="33"/>
      <c r="I97" s="33"/>
      <c r="J97" s="186"/>
    </row>
    <row r="98" spans="1:16" ht="17.25" customHeight="1" thickBot="1">
      <c r="A98" s="185" t="s">
        <v>102</v>
      </c>
      <c r="B98" s="102" t="s">
        <v>150</v>
      </c>
      <c r="C98" s="253" t="s">
        <v>399</v>
      </c>
      <c r="D98" s="246"/>
      <c r="E98" s="246"/>
      <c r="F98" s="246"/>
      <c r="G98" s="246"/>
      <c r="H98" s="246"/>
      <c r="I98" s="247"/>
      <c r="J98" s="186"/>
    </row>
    <row r="99" spans="1:16" ht="7.5" customHeight="1" thickBot="1">
      <c r="A99" s="152"/>
      <c r="B99" s="75"/>
      <c r="C99" s="45"/>
      <c r="D99" s="45"/>
      <c r="E99" s="45"/>
      <c r="F99" s="45"/>
      <c r="G99" s="45"/>
      <c r="H99" s="45"/>
      <c r="I99" s="45"/>
      <c r="J99" s="199"/>
      <c r="L99" s="105"/>
      <c r="M99" s="105"/>
      <c r="N99" s="105"/>
      <c r="O99" s="105"/>
      <c r="P99" s="105"/>
    </row>
    <row r="100" spans="1:16" ht="17.25" customHeight="1" thickBot="1">
      <c r="A100" s="185" t="s">
        <v>102</v>
      </c>
      <c r="B100" s="102" t="s">
        <v>175</v>
      </c>
      <c r="C100" s="245" t="s">
        <v>171</v>
      </c>
      <c r="D100" s="246"/>
      <c r="E100" s="246"/>
      <c r="F100" s="246"/>
      <c r="G100" s="246"/>
      <c r="H100" s="246"/>
      <c r="I100" s="247"/>
      <c r="J100" s="186"/>
      <c r="L100" s="105"/>
      <c r="M100" s="105"/>
      <c r="N100" s="105"/>
      <c r="O100" s="105"/>
      <c r="P100" s="105"/>
    </row>
    <row r="101" spans="1:16" ht="7.5" customHeight="1" thickBot="1">
      <c r="A101" s="187"/>
      <c r="B101" s="44"/>
      <c r="C101" s="33"/>
      <c r="D101" s="33"/>
      <c r="E101" s="33"/>
      <c r="F101" s="33"/>
      <c r="G101" s="33"/>
      <c r="H101" s="33"/>
      <c r="I101" s="33"/>
      <c r="J101" s="186"/>
    </row>
    <row r="102" spans="1:16" ht="17.25" customHeight="1" thickBot="1">
      <c r="A102" s="185" t="s">
        <v>102</v>
      </c>
      <c r="B102" s="102" t="s">
        <v>147</v>
      </c>
      <c r="C102" s="245" t="s">
        <v>172</v>
      </c>
      <c r="D102" s="246"/>
      <c r="E102" s="246"/>
      <c r="F102" s="246"/>
      <c r="G102" s="246"/>
      <c r="H102" s="246"/>
      <c r="I102" s="247"/>
      <c r="J102" s="186"/>
    </row>
    <row r="103" spans="1:16" ht="7.5" customHeight="1" thickBot="1">
      <c r="A103" s="187"/>
      <c r="B103" s="44"/>
      <c r="C103" s="33"/>
      <c r="D103" s="33"/>
      <c r="E103" s="33"/>
      <c r="F103" s="33"/>
      <c r="G103" s="33"/>
      <c r="H103" s="33"/>
      <c r="I103" s="33"/>
      <c r="J103" s="186"/>
    </row>
    <row r="104" spans="1:16" ht="17.25" customHeight="1" thickBot="1">
      <c r="A104" s="185" t="s">
        <v>102</v>
      </c>
      <c r="B104" s="102" t="s">
        <v>148</v>
      </c>
      <c r="C104" s="245" t="s">
        <v>173</v>
      </c>
      <c r="D104" s="246"/>
      <c r="E104" s="246"/>
      <c r="F104" s="246"/>
      <c r="G104" s="246"/>
      <c r="H104" s="246"/>
      <c r="I104" s="247"/>
      <c r="J104" s="186"/>
    </row>
    <row r="105" spans="1:16" ht="7.5" customHeight="1" thickBot="1">
      <c r="A105" s="187"/>
      <c r="B105" s="44"/>
      <c r="C105" s="33"/>
      <c r="D105" s="33"/>
      <c r="E105" s="33"/>
      <c r="F105" s="33"/>
      <c r="G105" s="33"/>
      <c r="H105" s="33"/>
      <c r="I105" s="33"/>
      <c r="J105" s="186"/>
    </row>
    <row r="106" spans="1:16" ht="17.25" customHeight="1" thickBot="1">
      <c r="A106" s="185" t="s">
        <v>102</v>
      </c>
      <c r="B106" s="102" t="s">
        <v>150</v>
      </c>
      <c r="C106" s="245"/>
      <c r="D106" s="246"/>
      <c r="E106" s="246"/>
      <c r="F106" s="246"/>
      <c r="G106" s="246"/>
      <c r="H106" s="246"/>
      <c r="I106" s="247"/>
      <c r="J106" s="186"/>
    </row>
    <row r="107" spans="1:16" ht="7.5" customHeight="1" thickBot="1">
      <c r="A107" s="185"/>
      <c r="B107" s="102"/>
      <c r="C107" s="122"/>
      <c r="D107" s="122"/>
      <c r="E107" s="122"/>
      <c r="F107" s="122"/>
      <c r="G107" s="122"/>
      <c r="H107" s="122"/>
      <c r="I107" s="122"/>
      <c r="J107" s="186"/>
    </row>
    <row r="108" spans="1:16" ht="17.25" customHeight="1" thickBot="1">
      <c r="A108" s="185" t="s">
        <v>102</v>
      </c>
      <c r="B108" s="102" t="s">
        <v>152</v>
      </c>
      <c r="C108" s="245" t="s">
        <v>176</v>
      </c>
      <c r="D108" s="246"/>
      <c r="E108" s="246"/>
      <c r="F108" s="246"/>
      <c r="G108" s="246"/>
      <c r="H108" s="246"/>
      <c r="I108" s="247"/>
      <c r="J108" s="186"/>
      <c r="L108" s="105"/>
      <c r="M108" s="105"/>
      <c r="N108" s="105"/>
      <c r="O108" s="105"/>
      <c r="P108" s="105"/>
    </row>
    <row r="109" spans="1:16" ht="7.5" customHeight="1" thickBot="1">
      <c r="A109" s="187"/>
      <c r="B109" s="44"/>
      <c r="C109" s="33"/>
      <c r="D109" s="33"/>
      <c r="E109" s="33"/>
      <c r="F109" s="33"/>
      <c r="G109" s="33"/>
      <c r="H109" s="33"/>
      <c r="I109" s="33"/>
      <c r="J109" s="186"/>
    </row>
    <row r="110" spans="1:16" ht="17.25" customHeight="1" thickBot="1">
      <c r="A110" s="185" t="s">
        <v>102</v>
      </c>
      <c r="B110" s="102" t="s">
        <v>147</v>
      </c>
      <c r="C110" s="245" t="s">
        <v>159</v>
      </c>
      <c r="D110" s="246"/>
      <c r="E110" s="246"/>
      <c r="F110" s="246"/>
      <c r="G110" s="246"/>
      <c r="H110" s="246"/>
      <c r="I110" s="247"/>
      <c r="J110" s="186" t="s">
        <v>159</v>
      </c>
    </row>
    <row r="111" spans="1:16" ht="7.5" customHeight="1" thickBot="1">
      <c r="A111" s="187"/>
      <c r="B111" s="44"/>
      <c r="C111" s="33"/>
      <c r="D111" s="33"/>
      <c r="E111" s="33"/>
      <c r="F111" s="33"/>
      <c r="G111" s="33"/>
      <c r="H111" s="33"/>
      <c r="I111" s="33"/>
      <c r="J111" s="186"/>
    </row>
    <row r="112" spans="1:16" ht="17.25" customHeight="1" thickBot="1">
      <c r="A112" s="185" t="s">
        <v>102</v>
      </c>
      <c r="B112" s="102" t="s">
        <v>148</v>
      </c>
      <c r="C112" s="245" t="s">
        <v>159</v>
      </c>
      <c r="D112" s="246"/>
      <c r="E112" s="246"/>
      <c r="F112" s="246"/>
      <c r="G112" s="246"/>
      <c r="H112" s="246"/>
      <c r="I112" s="247"/>
      <c r="J112" s="186" t="s">
        <v>159</v>
      </c>
    </row>
    <row r="113" spans="1:16" ht="7.5" customHeight="1" thickBot="1">
      <c r="A113" s="187"/>
      <c r="B113" s="44"/>
      <c r="C113" s="33"/>
      <c r="D113" s="33"/>
      <c r="E113" s="33"/>
      <c r="F113" s="33"/>
      <c r="G113" s="33"/>
      <c r="H113" s="33"/>
      <c r="I113" s="33"/>
      <c r="J113" s="186"/>
    </row>
    <row r="114" spans="1:16" ht="17.25" customHeight="1" thickBot="1">
      <c r="A114" s="185" t="s">
        <v>102</v>
      </c>
      <c r="B114" s="102" t="s">
        <v>150</v>
      </c>
      <c r="C114" s="245"/>
      <c r="D114" s="246"/>
      <c r="E114" s="246"/>
      <c r="F114" s="246"/>
      <c r="G114" s="246"/>
      <c r="H114" s="246"/>
      <c r="I114" s="247"/>
      <c r="J114" s="186"/>
    </row>
    <row r="115" spans="1:16" ht="7.5" customHeight="1" thickBot="1">
      <c r="A115" s="185"/>
      <c r="B115" s="102"/>
      <c r="C115" s="122"/>
      <c r="D115" s="122"/>
      <c r="E115" s="122"/>
      <c r="F115" s="122"/>
      <c r="G115" s="122"/>
      <c r="H115" s="122"/>
      <c r="I115" s="122"/>
      <c r="J115" s="186"/>
    </row>
    <row r="116" spans="1:16" ht="17.25" customHeight="1" thickBot="1">
      <c r="A116" s="185" t="s">
        <v>102</v>
      </c>
      <c r="B116" s="102" t="s">
        <v>153</v>
      </c>
      <c r="C116" s="245" t="s">
        <v>177</v>
      </c>
      <c r="D116" s="246"/>
      <c r="E116" s="246"/>
      <c r="F116" s="246"/>
      <c r="G116" s="246"/>
      <c r="H116" s="246"/>
      <c r="I116" s="247"/>
      <c r="J116" s="186"/>
      <c r="L116" s="105"/>
      <c r="M116" s="105"/>
      <c r="N116" s="105"/>
      <c r="O116" s="105"/>
      <c r="P116" s="105"/>
    </row>
    <row r="117" spans="1:16" ht="7.5" customHeight="1" thickBot="1">
      <c r="A117" s="187"/>
      <c r="B117" s="44"/>
      <c r="C117" s="33"/>
      <c r="D117" s="33"/>
      <c r="E117" s="33"/>
      <c r="F117" s="33"/>
      <c r="G117" s="33"/>
      <c r="H117" s="33"/>
      <c r="I117" s="33"/>
      <c r="J117" s="186"/>
    </row>
    <row r="118" spans="1:16" ht="17.25" customHeight="1" thickBot="1">
      <c r="A118" s="185" t="s">
        <v>102</v>
      </c>
      <c r="B118" s="102" t="s">
        <v>147</v>
      </c>
      <c r="C118" s="245" t="s">
        <v>159</v>
      </c>
      <c r="D118" s="246"/>
      <c r="E118" s="246"/>
      <c r="F118" s="246"/>
      <c r="G118" s="246"/>
      <c r="H118" s="246"/>
      <c r="I118" s="247"/>
      <c r="J118" s="186" t="s">
        <v>159</v>
      </c>
    </row>
    <row r="119" spans="1:16" ht="7.5" customHeight="1" thickBot="1">
      <c r="A119" s="187"/>
      <c r="B119" s="44"/>
      <c r="C119" s="33"/>
      <c r="D119" s="33"/>
      <c r="E119" s="33"/>
      <c r="F119" s="33"/>
      <c r="G119" s="33"/>
      <c r="H119" s="33"/>
      <c r="I119" s="33"/>
      <c r="J119" s="186"/>
    </row>
    <row r="120" spans="1:16" ht="17.25" customHeight="1" thickBot="1">
      <c r="A120" s="185" t="s">
        <v>102</v>
      </c>
      <c r="B120" s="102" t="s">
        <v>148</v>
      </c>
      <c r="C120" s="245" t="s">
        <v>159</v>
      </c>
      <c r="D120" s="246"/>
      <c r="E120" s="246"/>
      <c r="F120" s="246"/>
      <c r="G120" s="246"/>
      <c r="H120" s="246"/>
      <c r="I120" s="247"/>
      <c r="J120" s="186" t="s">
        <v>159</v>
      </c>
    </row>
    <row r="121" spans="1:16" ht="7.5" customHeight="1" thickBot="1">
      <c r="A121" s="187"/>
      <c r="B121" s="44"/>
      <c r="C121" s="33"/>
      <c r="D121" s="33"/>
      <c r="E121" s="33"/>
      <c r="F121" s="33"/>
      <c r="G121" s="33"/>
      <c r="H121" s="33"/>
      <c r="I121" s="33"/>
      <c r="J121" s="186"/>
    </row>
    <row r="122" spans="1:16" ht="17.25" customHeight="1" thickBot="1">
      <c r="A122" s="185" t="s">
        <v>102</v>
      </c>
      <c r="B122" s="102" t="s">
        <v>150</v>
      </c>
      <c r="C122" s="245"/>
      <c r="D122" s="246"/>
      <c r="E122" s="246"/>
      <c r="F122" s="246"/>
      <c r="G122" s="246"/>
      <c r="H122" s="246"/>
      <c r="I122" s="247"/>
      <c r="J122" s="186"/>
    </row>
    <row r="123" spans="1:16" ht="7.5" customHeight="1" thickBot="1">
      <c r="A123" s="196"/>
      <c r="B123" s="30"/>
      <c r="C123" s="30"/>
      <c r="D123" s="30"/>
      <c r="E123" s="30"/>
      <c r="F123" s="30"/>
      <c r="G123" s="30"/>
      <c r="H123" s="30"/>
      <c r="I123" s="30"/>
      <c r="J123" s="197"/>
    </row>
    <row r="124" spans="1:16" ht="17.25" customHeight="1" thickBot="1">
      <c r="A124" s="185" t="s">
        <v>102</v>
      </c>
      <c r="B124" s="102" t="s">
        <v>154</v>
      </c>
      <c r="C124" s="245"/>
      <c r="D124" s="246"/>
      <c r="E124" s="246"/>
      <c r="F124" s="246"/>
      <c r="G124" s="246"/>
      <c r="H124" s="246"/>
      <c r="I124" s="247"/>
      <c r="J124" s="288" t="s">
        <v>178</v>
      </c>
      <c r="M124" s="105"/>
      <c r="N124" s="105"/>
      <c r="O124" s="105"/>
      <c r="P124" s="105"/>
    </row>
    <row r="125" spans="1:16" ht="7.5" customHeight="1" thickBot="1">
      <c r="A125" s="187"/>
      <c r="B125" s="44"/>
      <c r="C125" s="33"/>
      <c r="D125" s="33"/>
      <c r="E125" s="33"/>
      <c r="F125" s="33"/>
      <c r="G125" s="33"/>
      <c r="H125" s="33"/>
      <c r="I125" s="33"/>
      <c r="J125" s="289"/>
      <c r="L125" s="105"/>
      <c r="M125" s="105"/>
      <c r="N125" s="105"/>
      <c r="O125" s="105"/>
      <c r="P125" s="105"/>
    </row>
    <row r="126" spans="1:16" ht="17.25" customHeight="1" thickBot="1">
      <c r="A126" s="185" t="s">
        <v>102</v>
      </c>
      <c r="B126" s="102" t="s">
        <v>147</v>
      </c>
      <c r="C126" s="245" t="s">
        <v>159</v>
      </c>
      <c r="D126" s="246"/>
      <c r="E126" s="246"/>
      <c r="F126" s="246"/>
      <c r="G126" s="246"/>
      <c r="H126" s="246"/>
      <c r="I126" s="247"/>
      <c r="J126" s="289"/>
      <c r="L126" s="248"/>
      <c r="M126" s="248"/>
      <c r="N126" s="248"/>
      <c r="O126" s="248"/>
      <c r="P126" s="248"/>
    </row>
    <row r="127" spans="1:16" ht="8.25" customHeight="1" thickBot="1">
      <c r="A127" s="187"/>
      <c r="B127" s="44"/>
      <c r="C127" s="33"/>
      <c r="D127" s="33"/>
      <c r="E127" s="33"/>
      <c r="F127" s="33"/>
      <c r="G127" s="33"/>
      <c r="H127" s="33"/>
      <c r="I127" s="33"/>
      <c r="J127" s="289"/>
      <c r="L127" s="248"/>
      <c r="M127" s="248"/>
      <c r="N127" s="248"/>
      <c r="O127" s="248"/>
      <c r="P127" s="248"/>
    </row>
    <row r="128" spans="1:16" ht="17.25" customHeight="1" thickBot="1">
      <c r="A128" s="185" t="s">
        <v>102</v>
      </c>
      <c r="B128" s="102" t="s">
        <v>148</v>
      </c>
      <c r="C128" s="245" t="s">
        <v>159</v>
      </c>
      <c r="D128" s="246"/>
      <c r="E128" s="246"/>
      <c r="F128" s="246"/>
      <c r="G128" s="246"/>
      <c r="H128" s="246"/>
      <c r="I128" s="247"/>
      <c r="J128" s="289"/>
      <c r="L128" s="248"/>
      <c r="M128" s="248"/>
      <c r="N128" s="248"/>
      <c r="O128" s="248"/>
      <c r="P128" s="248"/>
    </row>
    <row r="129" spans="1:16" ht="7.5" customHeight="1" thickBot="1">
      <c r="A129" s="187"/>
      <c r="B129" s="44"/>
      <c r="C129" s="33"/>
      <c r="D129" s="33"/>
      <c r="E129" s="33"/>
      <c r="F129" s="33"/>
      <c r="G129" s="33"/>
      <c r="H129" s="33"/>
      <c r="I129" s="33"/>
      <c r="J129" s="289"/>
    </row>
    <row r="130" spans="1:16" ht="17.25" customHeight="1" thickBot="1">
      <c r="A130" s="185" t="s">
        <v>102</v>
      </c>
      <c r="B130" s="102" t="s">
        <v>150</v>
      </c>
      <c r="C130" s="245"/>
      <c r="D130" s="246"/>
      <c r="E130" s="246"/>
      <c r="F130" s="246"/>
      <c r="G130" s="246"/>
      <c r="H130" s="246"/>
      <c r="I130" s="247"/>
      <c r="J130" s="289"/>
    </row>
    <row r="131" spans="1:16" ht="7.5" customHeight="1" thickBot="1">
      <c r="A131" s="152"/>
      <c r="B131" s="75"/>
      <c r="C131" s="45"/>
      <c r="D131" s="45"/>
      <c r="E131" s="45"/>
      <c r="F131" s="45"/>
      <c r="G131" s="45"/>
      <c r="H131" s="45"/>
      <c r="I131" s="45"/>
      <c r="J131" s="289"/>
      <c r="L131" s="105"/>
      <c r="M131" s="105"/>
      <c r="N131" s="105"/>
      <c r="O131" s="105"/>
      <c r="P131" s="105"/>
    </row>
    <row r="132" spans="1:16" ht="17.25" customHeight="1" thickBot="1">
      <c r="A132" s="185" t="s">
        <v>102</v>
      </c>
      <c r="B132" s="102" t="s">
        <v>155</v>
      </c>
      <c r="C132" s="245"/>
      <c r="D132" s="246"/>
      <c r="E132" s="246"/>
      <c r="F132" s="246"/>
      <c r="G132" s="246"/>
      <c r="H132" s="246"/>
      <c r="I132" s="247"/>
      <c r="J132" s="289"/>
      <c r="L132" s="105"/>
      <c r="M132" s="105"/>
      <c r="N132" s="105"/>
      <c r="O132" s="105"/>
      <c r="P132" s="105"/>
    </row>
    <row r="133" spans="1:16" ht="7.5" customHeight="1" thickBot="1">
      <c r="A133" s="187"/>
      <c r="B133" s="44"/>
      <c r="C133" s="33"/>
      <c r="D133" s="33"/>
      <c r="E133" s="33"/>
      <c r="F133" s="33"/>
      <c r="G133" s="33"/>
      <c r="H133" s="33"/>
      <c r="I133" s="33"/>
      <c r="J133" s="289"/>
    </row>
    <row r="134" spans="1:16" ht="17.25" customHeight="1" thickBot="1">
      <c r="A134" s="185" t="s">
        <v>102</v>
      </c>
      <c r="B134" s="102" t="s">
        <v>147</v>
      </c>
      <c r="C134" s="245" t="s">
        <v>159</v>
      </c>
      <c r="D134" s="246"/>
      <c r="E134" s="246"/>
      <c r="F134" s="246"/>
      <c r="G134" s="246"/>
      <c r="H134" s="246"/>
      <c r="I134" s="247"/>
      <c r="J134" s="289"/>
    </row>
    <row r="135" spans="1:16" ht="7.5" customHeight="1" thickBot="1">
      <c r="A135" s="187"/>
      <c r="B135" s="44"/>
      <c r="C135" s="33"/>
      <c r="D135" s="33"/>
      <c r="E135" s="33"/>
      <c r="F135" s="33"/>
      <c r="G135" s="33"/>
      <c r="H135" s="33"/>
      <c r="I135" s="33"/>
      <c r="J135" s="289"/>
    </row>
    <row r="136" spans="1:16" ht="17.25" customHeight="1" thickBot="1">
      <c r="A136" s="185" t="s">
        <v>102</v>
      </c>
      <c r="B136" s="102" t="s">
        <v>148</v>
      </c>
      <c r="C136" s="245" t="s">
        <v>159</v>
      </c>
      <c r="D136" s="246"/>
      <c r="E136" s="246"/>
      <c r="F136" s="246"/>
      <c r="G136" s="246"/>
      <c r="H136" s="246"/>
      <c r="I136" s="247"/>
      <c r="J136" s="289"/>
    </row>
    <row r="137" spans="1:16" ht="7.5" customHeight="1" thickBot="1">
      <c r="A137" s="187"/>
      <c r="B137" s="44"/>
      <c r="C137" s="33"/>
      <c r="D137" s="33"/>
      <c r="E137" s="33"/>
      <c r="F137" s="33"/>
      <c r="G137" s="33"/>
      <c r="H137" s="33"/>
      <c r="I137" s="33"/>
      <c r="J137" s="289"/>
    </row>
    <row r="138" spans="1:16" ht="17.25" customHeight="1" thickBot="1">
      <c r="A138" s="185" t="s">
        <v>102</v>
      </c>
      <c r="B138" s="102" t="s">
        <v>150</v>
      </c>
      <c r="C138" s="245"/>
      <c r="D138" s="246"/>
      <c r="E138" s="246"/>
      <c r="F138" s="246"/>
      <c r="G138" s="246"/>
      <c r="H138" s="246"/>
      <c r="I138" s="247"/>
      <c r="J138" s="289"/>
    </row>
    <row r="139" spans="1:16" ht="7.5" customHeight="1" thickBot="1">
      <c r="A139" s="185"/>
      <c r="B139" s="102"/>
      <c r="C139" s="122"/>
      <c r="D139" s="122"/>
      <c r="E139" s="122"/>
      <c r="F139" s="122"/>
      <c r="G139" s="122"/>
      <c r="H139" s="122"/>
      <c r="I139" s="122"/>
      <c r="J139" s="289"/>
    </row>
    <row r="140" spans="1:16" ht="17.25" customHeight="1" thickBot="1">
      <c r="A140" s="185" t="s">
        <v>102</v>
      </c>
      <c r="B140" s="102" t="s">
        <v>156</v>
      </c>
      <c r="C140" s="245"/>
      <c r="D140" s="246"/>
      <c r="E140" s="246"/>
      <c r="F140" s="246"/>
      <c r="G140" s="246"/>
      <c r="H140" s="246"/>
      <c r="I140" s="247"/>
      <c r="J140" s="289"/>
      <c r="L140" s="105"/>
      <c r="M140" s="105"/>
      <c r="N140" s="105"/>
      <c r="O140" s="105"/>
      <c r="P140" s="105"/>
    </row>
    <row r="141" spans="1:16" ht="7.5" customHeight="1" thickBot="1">
      <c r="A141" s="187"/>
      <c r="B141" s="44"/>
      <c r="C141" s="33"/>
      <c r="D141" s="33"/>
      <c r="E141" s="33"/>
      <c r="F141" s="33"/>
      <c r="G141" s="33"/>
      <c r="H141" s="33"/>
      <c r="I141" s="33"/>
      <c r="J141" s="289"/>
    </row>
    <row r="142" spans="1:16" ht="17.25" customHeight="1" thickBot="1">
      <c r="A142" s="185" t="s">
        <v>102</v>
      </c>
      <c r="B142" s="102" t="s">
        <v>147</v>
      </c>
      <c r="C142" s="245" t="s">
        <v>159</v>
      </c>
      <c r="D142" s="246"/>
      <c r="E142" s="246"/>
      <c r="F142" s="246"/>
      <c r="G142" s="246"/>
      <c r="H142" s="246"/>
      <c r="I142" s="247"/>
      <c r="J142" s="289"/>
    </row>
    <row r="143" spans="1:16" ht="7.5" customHeight="1" thickBot="1">
      <c r="A143" s="187"/>
      <c r="B143" s="44"/>
      <c r="C143" s="33"/>
      <c r="D143" s="33"/>
      <c r="E143" s="33"/>
      <c r="F143" s="33"/>
      <c r="G143" s="33"/>
      <c r="H143" s="33"/>
      <c r="I143" s="33"/>
      <c r="J143" s="289"/>
    </row>
    <row r="144" spans="1:16" ht="17.25" customHeight="1" thickBot="1">
      <c r="A144" s="185" t="s">
        <v>102</v>
      </c>
      <c r="B144" s="102" t="s">
        <v>148</v>
      </c>
      <c r="C144" s="245" t="s">
        <v>159</v>
      </c>
      <c r="D144" s="246"/>
      <c r="E144" s="246"/>
      <c r="F144" s="246"/>
      <c r="G144" s="246"/>
      <c r="H144" s="246"/>
      <c r="I144" s="247"/>
      <c r="J144" s="289"/>
    </row>
    <row r="145" spans="1:16" ht="7.5" customHeight="1" thickBot="1">
      <c r="A145" s="187"/>
      <c r="B145" s="44"/>
      <c r="C145" s="33"/>
      <c r="D145" s="33"/>
      <c r="E145" s="33"/>
      <c r="F145" s="33"/>
      <c r="G145" s="33"/>
      <c r="H145" s="33"/>
      <c r="I145" s="33"/>
      <c r="J145" s="289"/>
    </row>
    <row r="146" spans="1:16" ht="17.25" customHeight="1" thickBot="1">
      <c r="A146" s="185" t="s">
        <v>102</v>
      </c>
      <c r="B146" s="102" t="s">
        <v>150</v>
      </c>
      <c r="C146" s="245"/>
      <c r="D146" s="246"/>
      <c r="E146" s="246"/>
      <c r="F146" s="246"/>
      <c r="G146" s="246"/>
      <c r="H146" s="246"/>
      <c r="I146" s="247"/>
      <c r="J146" s="289"/>
    </row>
    <row r="147" spans="1:16" ht="7.5" customHeight="1" thickBot="1">
      <c r="A147" s="185"/>
      <c r="B147" s="102"/>
      <c r="C147" s="122"/>
      <c r="D147" s="122"/>
      <c r="E147" s="122"/>
      <c r="F147" s="122"/>
      <c r="G147" s="122"/>
      <c r="H147" s="122"/>
      <c r="I147" s="122"/>
      <c r="J147" s="289"/>
    </row>
    <row r="148" spans="1:16" ht="17.25" customHeight="1" thickBot="1">
      <c r="A148" s="185" t="s">
        <v>102</v>
      </c>
      <c r="B148" s="102" t="s">
        <v>157</v>
      </c>
      <c r="C148" s="245"/>
      <c r="D148" s="246"/>
      <c r="E148" s="246"/>
      <c r="F148" s="246"/>
      <c r="G148" s="246"/>
      <c r="H148" s="246"/>
      <c r="I148" s="247"/>
      <c r="J148" s="289"/>
      <c r="L148" s="105"/>
      <c r="M148" s="105"/>
      <c r="N148" s="105"/>
      <c r="O148" s="105"/>
      <c r="P148" s="105"/>
    </row>
    <row r="149" spans="1:16" ht="7.5" customHeight="1" thickBot="1">
      <c r="A149" s="187"/>
      <c r="B149" s="44"/>
      <c r="C149" s="33"/>
      <c r="D149" s="33"/>
      <c r="E149" s="33"/>
      <c r="F149" s="33"/>
      <c r="G149" s="33"/>
      <c r="H149" s="33"/>
      <c r="I149" s="33"/>
      <c r="J149" s="289"/>
    </row>
    <row r="150" spans="1:16" ht="17.25" customHeight="1" thickBot="1">
      <c r="A150" s="185" t="s">
        <v>102</v>
      </c>
      <c r="B150" s="102" t="s">
        <v>147</v>
      </c>
      <c r="C150" s="245"/>
      <c r="D150" s="246"/>
      <c r="E150" s="246"/>
      <c r="F150" s="246"/>
      <c r="G150" s="246"/>
      <c r="H150" s="246"/>
      <c r="I150" s="247"/>
      <c r="J150" s="289"/>
    </row>
    <row r="151" spans="1:16" ht="7.5" customHeight="1" thickBot="1">
      <c r="A151" s="187"/>
      <c r="B151" s="44"/>
      <c r="C151" s="33"/>
      <c r="D151" s="33"/>
      <c r="E151" s="33"/>
      <c r="F151" s="33"/>
      <c r="G151" s="33"/>
      <c r="H151" s="33"/>
      <c r="I151" s="33"/>
      <c r="J151" s="289"/>
    </row>
    <row r="152" spans="1:16" ht="17.25" customHeight="1" thickBot="1">
      <c r="A152" s="185" t="s">
        <v>102</v>
      </c>
      <c r="B152" s="102" t="s">
        <v>148</v>
      </c>
      <c r="C152" s="245"/>
      <c r="D152" s="246"/>
      <c r="E152" s="246"/>
      <c r="F152" s="246"/>
      <c r="G152" s="246"/>
      <c r="H152" s="246"/>
      <c r="I152" s="247"/>
      <c r="J152" s="289"/>
    </row>
    <row r="153" spans="1:16" ht="7.5" customHeight="1" thickBot="1">
      <c r="A153" s="187"/>
      <c r="B153" s="44"/>
      <c r="C153" s="33"/>
      <c r="D153" s="33"/>
      <c r="E153" s="33"/>
      <c r="F153" s="33"/>
      <c r="G153" s="33"/>
      <c r="H153" s="33"/>
      <c r="I153" s="33"/>
      <c r="J153" s="289"/>
    </row>
    <row r="154" spans="1:16" ht="17.25" customHeight="1" thickBot="1">
      <c r="A154" s="185" t="s">
        <v>102</v>
      </c>
      <c r="B154" s="102" t="s">
        <v>150</v>
      </c>
      <c r="C154" s="245"/>
      <c r="D154" s="246"/>
      <c r="E154" s="246"/>
      <c r="F154" s="246"/>
      <c r="G154" s="246"/>
      <c r="H154" s="246"/>
      <c r="I154" s="247"/>
      <c r="J154" s="289"/>
    </row>
    <row r="155" spans="1:16" ht="7.5" customHeight="1" thickBot="1">
      <c r="A155" s="213"/>
      <c r="B155" s="214"/>
      <c r="C155" s="218"/>
      <c r="D155" s="218"/>
      <c r="E155" s="218"/>
      <c r="F155" s="218"/>
      <c r="G155" s="218"/>
      <c r="H155" s="218"/>
      <c r="I155" s="218"/>
      <c r="J155" s="219"/>
    </row>
    <row r="156" spans="1:16" ht="17.25" customHeight="1">
      <c r="A156" s="259" t="s">
        <v>14</v>
      </c>
      <c r="B156" s="260"/>
      <c r="C156" s="224"/>
      <c r="D156" s="224"/>
      <c r="E156" s="224"/>
      <c r="F156" s="224"/>
      <c r="G156" s="224"/>
      <c r="H156" s="224"/>
      <c r="I156" s="224"/>
      <c r="J156" s="225"/>
    </row>
    <row r="157" spans="1:16" s="46" customFormat="1" ht="7.5" customHeight="1">
      <c r="A157" s="180"/>
      <c r="B157" s="30"/>
      <c r="C157" s="30"/>
      <c r="D157" s="30"/>
      <c r="E157" s="30"/>
      <c r="F157" s="30"/>
      <c r="G157" s="30"/>
      <c r="H157" s="30"/>
      <c r="I157" s="30"/>
      <c r="J157" s="197"/>
    </row>
    <row r="158" spans="1:16" ht="17.25" customHeight="1">
      <c r="A158" s="228" t="s">
        <v>101</v>
      </c>
      <c r="B158" s="229"/>
      <c r="C158" s="87"/>
      <c r="D158" s="87"/>
      <c r="E158" s="87"/>
      <c r="F158" s="87"/>
      <c r="G158" s="87"/>
      <c r="H158" s="87"/>
      <c r="I158" s="87"/>
      <c r="J158" s="200"/>
    </row>
    <row r="159" spans="1:16" ht="7.5" customHeight="1" thickBot="1">
      <c r="A159" s="185"/>
      <c r="B159" s="102"/>
      <c r="C159" s="77"/>
      <c r="D159" s="77"/>
      <c r="E159" s="77"/>
      <c r="F159" s="77"/>
      <c r="G159" s="77"/>
      <c r="H159" s="77"/>
      <c r="I159" s="77"/>
      <c r="J159" s="186"/>
    </row>
    <row r="160" spans="1:16" ht="17.25" customHeight="1" thickBot="1">
      <c r="A160" s="185"/>
      <c r="B160" s="102" t="s">
        <v>38</v>
      </c>
      <c r="C160" s="245" t="s">
        <v>179</v>
      </c>
      <c r="D160" s="246"/>
      <c r="E160" s="246"/>
      <c r="F160" s="246"/>
      <c r="G160" s="246"/>
      <c r="H160" s="246"/>
      <c r="I160" s="247"/>
      <c r="J160" s="201" t="s">
        <v>179</v>
      </c>
      <c r="M160" s="96"/>
      <c r="N160" s="96"/>
      <c r="O160" s="96"/>
      <c r="P160" s="96"/>
    </row>
    <row r="161" spans="1:16" s="46" customFormat="1" ht="7.5" customHeight="1" thickBot="1">
      <c r="A161" s="202"/>
      <c r="B161" s="74"/>
      <c r="C161" s="77"/>
      <c r="D161" s="77"/>
      <c r="E161" s="77"/>
      <c r="F161" s="77"/>
      <c r="G161" s="77"/>
      <c r="H161" s="77"/>
      <c r="I161" s="77"/>
      <c r="J161" s="193"/>
      <c r="L161" s="96"/>
      <c r="M161" s="96"/>
      <c r="N161" s="96"/>
      <c r="O161" s="96"/>
      <c r="P161" s="96"/>
    </row>
    <row r="162" spans="1:16" ht="17.25" customHeight="1" thickBot="1">
      <c r="A162" s="185"/>
      <c r="B162" s="102" t="s">
        <v>37</v>
      </c>
      <c r="C162" s="245" t="s">
        <v>181</v>
      </c>
      <c r="D162" s="246"/>
      <c r="E162" s="246"/>
      <c r="F162" s="246"/>
      <c r="G162" s="246"/>
      <c r="H162" s="246"/>
      <c r="I162" s="247"/>
      <c r="J162" s="201" t="s">
        <v>180</v>
      </c>
      <c r="L162" s="238" t="s">
        <v>125</v>
      </c>
      <c r="M162" s="238"/>
      <c r="N162" s="238"/>
      <c r="O162" s="238"/>
      <c r="P162" s="238"/>
    </row>
    <row r="163" spans="1:16" ht="7.5" customHeight="1" thickBot="1">
      <c r="A163" s="185"/>
      <c r="B163" s="102"/>
      <c r="C163" s="77"/>
      <c r="D163" s="77"/>
      <c r="E163" s="77"/>
      <c r="F163" s="77"/>
      <c r="G163" s="77"/>
      <c r="H163" s="77"/>
      <c r="I163" s="77"/>
      <c r="J163" s="186"/>
      <c r="L163" s="238"/>
      <c r="M163" s="238"/>
      <c r="N163" s="238"/>
      <c r="O163" s="238"/>
      <c r="P163" s="238"/>
    </row>
    <row r="164" spans="1:16" ht="17.25" customHeight="1" thickBot="1">
      <c r="A164" s="185"/>
      <c r="B164" s="77" t="s">
        <v>39</v>
      </c>
      <c r="C164" s="263">
        <v>0</v>
      </c>
      <c r="D164" s="264"/>
      <c r="E164" s="77" t="s">
        <v>41</v>
      </c>
      <c r="F164" s="77"/>
      <c r="G164" s="77"/>
      <c r="H164" s="77"/>
      <c r="I164" s="77"/>
      <c r="J164" s="203" t="s">
        <v>183</v>
      </c>
      <c r="L164" s="238"/>
      <c r="M164" s="238"/>
      <c r="N164" s="238"/>
      <c r="O164" s="238"/>
      <c r="P164" s="238"/>
    </row>
    <row r="165" spans="1:16" ht="7.5" customHeight="1" thickBot="1">
      <c r="A165" s="185"/>
      <c r="B165" s="77"/>
      <c r="C165" s="77"/>
      <c r="D165" s="77"/>
      <c r="E165" s="77"/>
      <c r="F165" s="77"/>
      <c r="G165" s="77"/>
      <c r="H165" s="77"/>
      <c r="I165" s="77"/>
      <c r="J165" s="186"/>
      <c r="L165" s="238"/>
      <c r="M165" s="238"/>
      <c r="N165" s="238"/>
      <c r="O165" s="238"/>
      <c r="P165" s="238"/>
    </row>
    <row r="166" spans="1:16" ht="17.25" customHeight="1" thickBot="1">
      <c r="A166" s="185"/>
      <c r="B166" s="77" t="s">
        <v>40</v>
      </c>
      <c r="C166" s="235" t="s">
        <v>318</v>
      </c>
      <c r="D166" s="237"/>
      <c r="E166" s="77"/>
      <c r="F166" s="265" t="s">
        <v>42</v>
      </c>
      <c r="G166" s="265"/>
      <c r="H166" s="265"/>
      <c r="I166" s="93">
        <v>0</v>
      </c>
      <c r="J166" s="186" t="s">
        <v>182</v>
      </c>
      <c r="L166" s="238"/>
      <c r="M166" s="238"/>
      <c r="N166" s="238"/>
      <c r="O166" s="238"/>
      <c r="P166" s="238"/>
    </row>
    <row r="167" spans="1:16" ht="8.25" customHeight="1">
      <c r="A167" s="185"/>
      <c r="B167" s="102"/>
      <c r="C167" s="77"/>
      <c r="D167" s="77"/>
      <c r="E167" s="77"/>
      <c r="F167" s="77"/>
      <c r="G167" s="77"/>
      <c r="H167" s="77"/>
      <c r="I167" s="77"/>
      <c r="J167" s="186"/>
      <c r="L167" s="96"/>
      <c r="M167" s="96"/>
      <c r="N167" s="96"/>
      <c r="O167" s="96"/>
      <c r="P167" s="96"/>
    </row>
    <row r="168" spans="1:16" ht="17.25" customHeight="1">
      <c r="A168" s="228" t="s">
        <v>103</v>
      </c>
      <c r="B168" s="229"/>
      <c r="C168" s="87"/>
      <c r="D168" s="87"/>
      <c r="E168" s="87"/>
      <c r="F168" s="87"/>
      <c r="G168" s="87"/>
      <c r="H168" s="87"/>
      <c r="I168" s="87"/>
      <c r="J168" s="188"/>
      <c r="L168" s="238" t="s">
        <v>121</v>
      </c>
      <c r="M168" s="238"/>
      <c r="N168" s="238"/>
      <c r="O168" s="238"/>
      <c r="P168" s="238"/>
    </row>
    <row r="169" spans="1:16" ht="7.5" customHeight="1" thickBot="1">
      <c r="A169" s="185"/>
      <c r="B169" s="102"/>
      <c r="J169" s="186"/>
      <c r="L169" s="238"/>
      <c r="M169" s="238"/>
      <c r="N169" s="238"/>
      <c r="O169" s="238"/>
      <c r="P169" s="238"/>
    </row>
    <row r="170" spans="1:16" ht="17.25" customHeight="1" thickBot="1">
      <c r="A170" s="185"/>
      <c r="B170" s="102" t="s">
        <v>325</v>
      </c>
      <c r="C170" s="230" t="s">
        <v>364</v>
      </c>
      <c r="D170" s="231"/>
      <c r="E170" s="231"/>
      <c r="F170" s="231"/>
      <c r="G170" s="231"/>
      <c r="H170" s="231"/>
      <c r="I170" s="232"/>
      <c r="J170" s="186" t="s">
        <v>365</v>
      </c>
      <c r="L170" s="238"/>
      <c r="M170" s="238"/>
      <c r="N170" s="238"/>
      <c r="O170" s="238"/>
      <c r="P170" s="238"/>
    </row>
    <row r="171" spans="1:16" ht="7.5" customHeight="1" thickBot="1">
      <c r="A171" s="185"/>
      <c r="B171" s="77"/>
      <c r="C171" s="77"/>
      <c r="D171" s="77"/>
      <c r="E171" s="77"/>
      <c r="F171" s="77"/>
      <c r="G171" s="77"/>
      <c r="H171" s="77"/>
      <c r="I171" s="77"/>
      <c r="J171" s="186"/>
      <c r="L171" s="238"/>
      <c r="M171" s="238"/>
      <c r="N171" s="238"/>
      <c r="O171" s="238"/>
      <c r="P171" s="238"/>
    </row>
    <row r="172" spans="1:16" ht="17.25" customHeight="1" thickBot="1">
      <c r="A172" s="185"/>
      <c r="B172" s="77" t="s">
        <v>31</v>
      </c>
      <c r="C172" s="235" t="s">
        <v>326</v>
      </c>
      <c r="D172" s="236"/>
      <c r="E172" s="236"/>
      <c r="F172" s="237"/>
      <c r="G172" s="77"/>
      <c r="H172" s="77"/>
      <c r="I172" s="138"/>
      <c r="J172" s="186" t="s">
        <v>327</v>
      </c>
      <c r="L172" s="238"/>
      <c r="M172" s="238"/>
      <c r="N172" s="238"/>
      <c r="O172" s="238"/>
      <c r="P172" s="238"/>
    </row>
    <row r="173" spans="1:16" ht="7.5" customHeight="1">
      <c r="A173" s="187"/>
      <c r="B173" s="44"/>
      <c r="C173" s="33"/>
      <c r="D173" s="33"/>
      <c r="E173" s="33"/>
      <c r="F173" s="33"/>
      <c r="G173" s="33"/>
      <c r="H173" s="33"/>
      <c r="I173" s="33"/>
      <c r="J173" s="186"/>
      <c r="L173" s="238"/>
      <c r="M173" s="238"/>
      <c r="N173" s="238"/>
      <c r="O173" s="238"/>
      <c r="P173" s="238"/>
    </row>
    <row r="174" spans="1:16" ht="17.25" customHeight="1">
      <c r="A174" s="261" t="s">
        <v>58</v>
      </c>
      <c r="B174" s="262"/>
      <c r="C174" s="262"/>
      <c r="D174" s="262"/>
      <c r="E174" s="262"/>
      <c r="F174" s="262"/>
      <c r="G174" s="262"/>
      <c r="H174" s="262"/>
      <c r="I174" s="262"/>
      <c r="J174" s="287"/>
      <c r="L174" s="238"/>
      <c r="M174" s="238"/>
      <c r="N174" s="238"/>
      <c r="O174" s="238"/>
      <c r="P174" s="238"/>
    </row>
    <row r="175" spans="1:16" ht="7.5" customHeight="1">
      <c r="A175" s="187"/>
      <c r="B175" s="44"/>
      <c r="C175" s="33"/>
      <c r="D175" s="33"/>
      <c r="E175" s="33"/>
      <c r="F175" s="33"/>
      <c r="G175" s="33"/>
      <c r="H175" s="33"/>
      <c r="I175" s="33"/>
      <c r="J175" s="204"/>
    </row>
    <row r="176" spans="1:16" ht="17.25" customHeight="1">
      <c r="A176" s="228" t="s">
        <v>104</v>
      </c>
      <c r="B176" s="229"/>
      <c r="C176" s="87"/>
      <c r="D176" s="87"/>
      <c r="E176" s="87"/>
      <c r="F176" s="87"/>
      <c r="G176" s="87"/>
      <c r="H176" s="87"/>
      <c r="I176" s="87"/>
      <c r="J176" s="205"/>
      <c r="L176" s="238" t="s">
        <v>100</v>
      </c>
      <c r="M176" s="238"/>
      <c r="N176" s="238"/>
      <c r="O176" s="238"/>
      <c r="P176" s="238"/>
    </row>
    <row r="177" spans="1:16" ht="7.5" customHeight="1" thickBot="1">
      <c r="A177" s="187"/>
      <c r="B177" s="44"/>
      <c r="C177" s="85"/>
      <c r="D177" s="85"/>
      <c r="E177" s="85"/>
      <c r="I177" s="82"/>
      <c r="J177" s="204"/>
      <c r="L177" s="238"/>
      <c r="M177" s="238"/>
      <c r="N177" s="238"/>
      <c r="O177" s="238"/>
      <c r="P177" s="238"/>
    </row>
    <row r="178" spans="1:16" ht="17.25" customHeight="1" thickBot="1">
      <c r="A178" s="187"/>
      <c r="B178" s="85" t="s">
        <v>59</v>
      </c>
      <c r="C178" s="94" t="s">
        <v>324</v>
      </c>
      <c r="E178" s="85"/>
      <c r="F178" s="82" t="s">
        <v>89</v>
      </c>
      <c r="G178" s="233">
        <v>2</v>
      </c>
      <c r="H178" s="234"/>
      <c r="I178" s="6" t="s">
        <v>88</v>
      </c>
      <c r="J178" s="204" t="s">
        <v>188</v>
      </c>
      <c r="L178" s="238"/>
      <c r="M178" s="238"/>
      <c r="N178" s="238"/>
      <c r="O178" s="238"/>
      <c r="P178" s="238"/>
    </row>
    <row r="179" spans="1:16" ht="7.5" customHeight="1" thickBot="1">
      <c r="A179" s="187"/>
      <c r="B179" s="44"/>
      <c r="C179" s="43"/>
      <c r="D179" s="43"/>
      <c r="E179" s="43"/>
      <c r="G179" s="43"/>
      <c r="I179" s="83"/>
      <c r="J179" s="206"/>
      <c r="L179" s="238"/>
      <c r="M179" s="238"/>
      <c r="N179" s="238"/>
      <c r="O179" s="238"/>
      <c r="P179" s="238"/>
    </row>
    <row r="180" spans="1:16" ht="17.25" customHeight="1" thickBot="1">
      <c r="A180" s="187"/>
      <c r="B180" s="85" t="s">
        <v>60</v>
      </c>
      <c r="C180" s="94" t="s">
        <v>90</v>
      </c>
      <c r="E180" s="85"/>
      <c r="F180" s="82" t="s">
        <v>89</v>
      </c>
      <c r="G180" s="233"/>
      <c r="H180" s="234"/>
      <c r="I180" s="6" t="s">
        <v>118</v>
      </c>
      <c r="J180" s="204" t="s">
        <v>184</v>
      </c>
      <c r="L180" s="238"/>
      <c r="M180" s="238"/>
      <c r="N180" s="238"/>
      <c r="O180" s="238"/>
      <c r="P180" s="238"/>
    </row>
    <row r="181" spans="1:16" ht="7.5" customHeight="1" thickBot="1">
      <c r="A181" s="187"/>
      <c r="B181" s="44"/>
      <c r="C181" s="43"/>
      <c r="D181" s="43"/>
      <c r="E181" s="43"/>
      <c r="G181" s="43"/>
      <c r="I181" s="83"/>
      <c r="J181" s="206"/>
      <c r="L181" s="238"/>
      <c r="M181" s="238"/>
      <c r="N181" s="238"/>
      <c r="O181" s="238"/>
      <c r="P181" s="238"/>
    </row>
    <row r="182" spans="1:16" ht="17.25" customHeight="1" thickBot="1">
      <c r="A182" s="187"/>
      <c r="B182" s="85" t="s">
        <v>61</v>
      </c>
      <c r="C182" s="94" t="s">
        <v>90</v>
      </c>
      <c r="E182" s="85"/>
      <c r="F182" s="82" t="s">
        <v>89</v>
      </c>
      <c r="G182" s="233"/>
      <c r="H182" s="234"/>
      <c r="I182" s="6" t="s">
        <v>88</v>
      </c>
      <c r="J182" s="204" t="s">
        <v>185</v>
      </c>
      <c r="L182" s="238"/>
      <c r="M182" s="238"/>
      <c r="N182" s="238"/>
      <c r="O182" s="238"/>
      <c r="P182" s="238"/>
    </row>
    <row r="183" spans="1:16" ht="7.5" customHeight="1" thickBot="1">
      <c r="A183" s="187"/>
      <c r="B183" s="44"/>
      <c r="C183" s="43"/>
      <c r="D183" s="43"/>
      <c r="E183" s="43"/>
      <c r="G183" s="43"/>
      <c r="H183" s="43"/>
      <c r="I183" s="43"/>
      <c r="J183" s="206"/>
      <c r="L183" s="238"/>
      <c r="M183" s="238"/>
      <c r="N183" s="238"/>
      <c r="O183" s="238"/>
      <c r="P183" s="238"/>
    </row>
    <row r="184" spans="1:16" ht="17.25" customHeight="1" thickBot="1">
      <c r="A184" s="187"/>
      <c r="B184" s="85" t="s">
        <v>62</v>
      </c>
      <c r="C184" s="94" t="s">
        <v>90</v>
      </c>
      <c r="E184" s="85"/>
      <c r="F184" s="82" t="s">
        <v>89</v>
      </c>
      <c r="G184" s="233"/>
      <c r="H184" s="234"/>
      <c r="I184" s="6" t="s">
        <v>88</v>
      </c>
      <c r="J184" s="204" t="s">
        <v>185</v>
      </c>
      <c r="L184" s="238"/>
      <c r="M184" s="238"/>
      <c r="N184" s="238"/>
      <c r="O184" s="238"/>
      <c r="P184" s="238"/>
    </row>
    <row r="185" spans="1:16" ht="7.5" customHeight="1" thickBot="1">
      <c r="A185" s="187"/>
      <c r="B185" s="44"/>
      <c r="C185" s="43"/>
      <c r="D185" s="43"/>
      <c r="E185" s="43"/>
      <c r="G185" s="43"/>
      <c r="H185" s="43"/>
      <c r="I185" s="43"/>
      <c r="J185" s="206"/>
    </row>
    <row r="186" spans="1:16" ht="17.25" customHeight="1" thickBot="1">
      <c r="A186" s="187"/>
      <c r="B186" s="85" t="s">
        <v>63</v>
      </c>
      <c r="C186" s="94" t="s">
        <v>90</v>
      </c>
      <c r="E186" s="85"/>
      <c r="F186" s="82" t="s">
        <v>89</v>
      </c>
      <c r="G186" s="233"/>
      <c r="H186" s="234"/>
      <c r="I186" s="6" t="s">
        <v>88</v>
      </c>
      <c r="J186" s="204" t="s">
        <v>186</v>
      </c>
    </row>
    <row r="187" spans="1:16" ht="7.5" customHeight="1" thickBot="1">
      <c r="A187" s="187"/>
      <c r="B187" s="44"/>
      <c r="C187" s="43"/>
      <c r="D187" s="43"/>
      <c r="E187" s="43"/>
      <c r="G187" s="43"/>
      <c r="H187" s="43"/>
      <c r="I187" s="43"/>
      <c r="J187" s="206"/>
    </row>
    <row r="188" spans="1:16" ht="17.25" customHeight="1" thickBot="1">
      <c r="A188" s="187"/>
      <c r="B188" s="85" t="s">
        <v>65</v>
      </c>
      <c r="C188" s="94" t="s">
        <v>90</v>
      </c>
      <c r="E188" s="85"/>
      <c r="F188" s="82" t="s">
        <v>89</v>
      </c>
      <c r="G188" s="233"/>
      <c r="H188" s="234"/>
      <c r="I188" s="6" t="s">
        <v>91</v>
      </c>
      <c r="J188" s="204" t="s">
        <v>187</v>
      </c>
    </row>
    <row r="189" spans="1:16" ht="7.5" customHeight="1" thickBot="1">
      <c r="A189" s="187"/>
      <c r="B189" s="44"/>
      <c r="C189" s="43"/>
      <c r="D189" s="43"/>
      <c r="E189" s="43"/>
      <c r="G189" s="43"/>
      <c r="H189" s="43"/>
      <c r="I189" s="43"/>
      <c r="J189" s="206"/>
    </row>
    <row r="190" spans="1:16" ht="17.25" customHeight="1" thickBot="1">
      <c r="A190" s="187"/>
      <c r="B190" s="85" t="s">
        <v>64</v>
      </c>
      <c r="C190" s="94" t="s">
        <v>90</v>
      </c>
      <c r="E190" s="85"/>
      <c r="F190" s="82" t="s">
        <v>89</v>
      </c>
      <c r="G190" s="233"/>
      <c r="H190" s="234"/>
      <c r="I190" s="6" t="s">
        <v>91</v>
      </c>
      <c r="J190" s="204" t="s">
        <v>189</v>
      </c>
    </row>
    <row r="191" spans="1:16" ht="7.5" customHeight="1" thickBot="1">
      <c r="A191" s="187"/>
      <c r="B191" s="44"/>
      <c r="C191" s="43"/>
      <c r="D191" s="43"/>
      <c r="E191" s="43"/>
      <c r="F191" s="43"/>
      <c r="G191" s="43"/>
      <c r="H191" s="43"/>
      <c r="I191" s="43"/>
      <c r="J191" s="206"/>
    </row>
    <row r="192" spans="1:16" ht="17.25" customHeight="1">
      <c r="A192" s="187"/>
      <c r="B192" s="34" t="s">
        <v>66</v>
      </c>
      <c r="C192" s="239"/>
      <c r="D192" s="240"/>
      <c r="E192" s="240"/>
      <c r="F192" s="240"/>
      <c r="G192" s="240"/>
      <c r="H192" s="240"/>
      <c r="I192" s="241"/>
      <c r="J192" s="206"/>
    </row>
    <row r="193" spans="1:10" ht="17.25" customHeight="1" thickBot="1">
      <c r="A193" s="187"/>
      <c r="B193" s="34"/>
      <c r="C193" s="242"/>
      <c r="D193" s="243"/>
      <c r="E193" s="243"/>
      <c r="F193" s="243"/>
      <c r="G193" s="243"/>
      <c r="H193" s="243"/>
      <c r="I193" s="244"/>
      <c r="J193" s="206"/>
    </row>
    <row r="194" spans="1:10" ht="7.5" customHeight="1">
      <c r="A194" s="187"/>
      <c r="B194" s="44"/>
      <c r="C194" s="34"/>
      <c r="D194" s="34"/>
      <c r="E194" s="43"/>
      <c r="F194" s="43"/>
      <c r="G194" s="43"/>
      <c r="H194" s="43"/>
      <c r="I194" s="43"/>
      <c r="J194" s="206"/>
    </row>
    <row r="195" spans="1:10" ht="17.25" customHeight="1">
      <c r="A195" s="228" t="s">
        <v>105</v>
      </c>
      <c r="B195" s="229"/>
      <c r="C195" s="106"/>
      <c r="D195" s="106"/>
      <c r="E195" s="88"/>
      <c r="F195" s="88"/>
      <c r="G195" s="88"/>
      <c r="H195" s="88"/>
      <c r="I195" s="88"/>
      <c r="J195" s="207"/>
    </row>
    <row r="196" spans="1:10" ht="7.5" customHeight="1" thickBot="1">
      <c r="A196" s="187"/>
      <c r="B196" s="44"/>
      <c r="C196" s="34"/>
      <c r="D196" s="34"/>
      <c r="E196" s="43"/>
      <c r="F196" s="43"/>
      <c r="G196" s="43"/>
      <c r="H196" s="43"/>
      <c r="I196" s="43"/>
      <c r="J196" s="206"/>
    </row>
    <row r="197" spans="1:10" ht="17.25" customHeight="1" thickBot="1">
      <c r="A197" s="187"/>
      <c r="B197" s="85" t="s">
        <v>68</v>
      </c>
      <c r="C197" s="94" t="s">
        <v>90</v>
      </c>
      <c r="D197" s="34"/>
      <c r="E197" s="43"/>
      <c r="F197" s="43"/>
      <c r="G197" s="43"/>
      <c r="H197" s="43"/>
      <c r="I197" s="43"/>
      <c r="J197" s="206" t="s">
        <v>99</v>
      </c>
    </row>
    <row r="198" spans="1:10" ht="7.5" customHeight="1" thickBot="1">
      <c r="A198" s="187"/>
      <c r="B198" s="43"/>
      <c r="D198" s="34"/>
      <c r="E198" s="43"/>
      <c r="F198" s="43"/>
      <c r="G198" s="43"/>
      <c r="H198" s="43"/>
      <c r="I198" s="43"/>
      <c r="J198" s="206"/>
    </row>
    <row r="199" spans="1:10" ht="17.25" customHeight="1" thickBot="1">
      <c r="A199" s="187"/>
      <c r="B199" s="85" t="s">
        <v>69</v>
      </c>
      <c r="C199" s="94" t="s">
        <v>90</v>
      </c>
      <c r="D199" s="34"/>
      <c r="E199" s="43"/>
      <c r="F199" s="43"/>
      <c r="G199" s="43"/>
      <c r="H199" s="43"/>
      <c r="I199" s="43"/>
      <c r="J199" s="206" t="s">
        <v>99</v>
      </c>
    </row>
    <row r="200" spans="1:10" ht="7.5" customHeight="1" thickBot="1">
      <c r="A200" s="187"/>
      <c r="B200" s="43"/>
      <c r="D200" s="43"/>
      <c r="E200" s="43"/>
      <c r="G200" s="43"/>
      <c r="I200" s="83"/>
      <c r="J200" s="206"/>
    </row>
    <row r="201" spans="1:10" ht="17.25" customHeight="1" thickBot="1">
      <c r="A201" s="187"/>
      <c r="B201" s="85" t="s">
        <v>70</v>
      </c>
      <c r="C201" s="94" t="s">
        <v>90</v>
      </c>
      <c r="E201" s="85"/>
      <c r="F201" s="82" t="s">
        <v>89</v>
      </c>
      <c r="G201" s="233"/>
      <c r="H201" s="234"/>
      <c r="I201" s="6" t="s">
        <v>93</v>
      </c>
      <c r="J201" s="204" t="s">
        <v>190</v>
      </c>
    </row>
    <row r="202" spans="1:10" ht="7.5" customHeight="1" thickBot="1">
      <c r="A202" s="187"/>
      <c r="B202" s="43"/>
      <c r="D202" s="43"/>
      <c r="E202" s="43"/>
      <c r="F202" s="43"/>
      <c r="G202" s="43"/>
      <c r="H202" s="43"/>
      <c r="I202" s="43"/>
      <c r="J202" s="206"/>
    </row>
    <row r="203" spans="1:10" ht="17.25" customHeight="1" thickBot="1">
      <c r="A203" s="187"/>
      <c r="B203" s="85" t="s">
        <v>63</v>
      </c>
      <c r="C203" s="94" t="s">
        <v>324</v>
      </c>
      <c r="E203" s="85"/>
      <c r="F203" s="82" t="s">
        <v>89</v>
      </c>
      <c r="G203" s="233">
        <v>5</v>
      </c>
      <c r="H203" s="234"/>
      <c r="I203" s="6" t="s">
        <v>88</v>
      </c>
      <c r="J203" s="204" t="s">
        <v>186</v>
      </c>
    </row>
    <row r="204" spans="1:10" ht="7.5" customHeight="1" thickBot="1">
      <c r="A204" s="187"/>
      <c r="B204" s="43"/>
      <c r="D204" s="43"/>
      <c r="E204" s="43"/>
      <c r="F204" s="43"/>
      <c r="G204" s="43"/>
      <c r="H204" s="43"/>
      <c r="I204" s="43"/>
      <c r="J204" s="206"/>
    </row>
    <row r="205" spans="1:10" ht="17.25" customHeight="1" thickBot="1">
      <c r="A205" s="187"/>
      <c r="B205" s="85" t="s">
        <v>65</v>
      </c>
      <c r="C205" s="94" t="s">
        <v>90</v>
      </c>
      <c r="E205" s="85"/>
      <c r="F205" s="82" t="s">
        <v>89</v>
      </c>
      <c r="G205" s="233"/>
      <c r="H205" s="234"/>
      <c r="I205" s="6" t="s">
        <v>91</v>
      </c>
      <c r="J205" s="204" t="s">
        <v>187</v>
      </c>
    </row>
    <row r="206" spans="1:10" ht="7.5" customHeight="1" thickBot="1">
      <c r="A206" s="187"/>
      <c r="B206" s="43"/>
      <c r="D206" s="43"/>
      <c r="E206" s="43"/>
      <c r="F206" s="43"/>
      <c r="G206" s="43"/>
      <c r="H206" s="43"/>
      <c r="I206" s="43"/>
      <c r="J206" s="206"/>
    </row>
    <row r="207" spans="1:10" ht="17.25" customHeight="1" thickBot="1">
      <c r="A207" s="187"/>
      <c r="B207" s="85" t="s">
        <v>72</v>
      </c>
      <c r="C207" s="94" t="s">
        <v>90</v>
      </c>
      <c r="E207" s="85"/>
      <c r="F207" s="82" t="s">
        <v>89</v>
      </c>
      <c r="G207" s="233"/>
      <c r="H207" s="234"/>
      <c r="I207" s="6" t="s">
        <v>88</v>
      </c>
      <c r="J207" s="204" t="s">
        <v>191</v>
      </c>
    </row>
    <row r="208" spans="1:10" ht="7.5" customHeight="1" thickBot="1">
      <c r="A208" s="187"/>
      <c r="B208" s="43"/>
      <c r="D208" s="43"/>
      <c r="E208" s="43"/>
      <c r="F208" s="43"/>
      <c r="G208" s="43"/>
      <c r="H208" s="43"/>
      <c r="I208" s="43"/>
      <c r="J208" s="206"/>
    </row>
    <row r="209" spans="1:10" ht="17.25" customHeight="1" thickBot="1">
      <c r="A209" s="187"/>
      <c r="B209" s="85" t="s">
        <v>71</v>
      </c>
      <c r="C209" s="94" t="s">
        <v>90</v>
      </c>
      <c r="E209" s="85"/>
      <c r="F209" s="82" t="s">
        <v>89</v>
      </c>
      <c r="G209" s="233"/>
      <c r="H209" s="234"/>
      <c r="I209" s="6" t="s">
        <v>88</v>
      </c>
      <c r="J209" s="204" t="s">
        <v>186</v>
      </c>
    </row>
    <row r="210" spans="1:10" ht="7.5" customHeight="1" thickBot="1">
      <c r="A210" s="187"/>
      <c r="B210" s="43"/>
      <c r="D210" s="43"/>
      <c r="E210" s="43"/>
      <c r="F210" s="43"/>
      <c r="G210" s="43"/>
      <c r="H210" s="43"/>
      <c r="I210" s="43"/>
      <c r="J210" s="206"/>
    </row>
    <row r="211" spans="1:10" ht="17.25" customHeight="1" thickBot="1">
      <c r="A211" s="187"/>
      <c r="B211" s="85" t="s">
        <v>64</v>
      </c>
      <c r="C211" s="94" t="s">
        <v>90</v>
      </c>
      <c r="E211" s="85"/>
      <c r="F211" s="82" t="s">
        <v>89</v>
      </c>
      <c r="G211" s="233"/>
      <c r="H211" s="234"/>
      <c r="I211" s="6" t="s">
        <v>91</v>
      </c>
      <c r="J211" s="204" t="s">
        <v>189</v>
      </c>
    </row>
    <row r="212" spans="1:10" ht="7.5" customHeight="1" thickBot="1">
      <c r="A212" s="187"/>
      <c r="B212" s="43"/>
      <c r="D212" s="43"/>
      <c r="E212" s="43"/>
      <c r="F212" s="43"/>
      <c r="G212" s="43"/>
      <c r="H212" s="43"/>
      <c r="I212" s="43"/>
      <c r="J212" s="206"/>
    </row>
    <row r="213" spans="1:10" ht="17.25" customHeight="1" thickBot="1">
      <c r="A213" s="187"/>
      <c r="B213" s="85" t="s">
        <v>73</v>
      </c>
      <c r="C213" s="94" t="s">
        <v>90</v>
      </c>
      <c r="E213" s="85"/>
      <c r="F213" s="82" t="s">
        <v>89</v>
      </c>
      <c r="G213" s="233"/>
      <c r="H213" s="234"/>
      <c r="I213" s="6" t="s">
        <v>92</v>
      </c>
      <c r="J213" s="204" t="s">
        <v>193</v>
      </c>
    </row>
    <row r="214" spans="1:10" ht="7.5" customHeight="1" thickBot="1">
      <c r="A214" s="187"/>
      <c r="B214" s="43"/>
      <c r="D214" s="43"/>
      <c r="E214" s="43"/>
      <c r="F214" s="43"/>
      <c r="G214" s="43"/>
      <c r="H214" s="43"/>
      <c r="I214" s="43"/>
      <c r="J214" s="206"/>
    </row>
    <row r="215" spans="1:10" ht="17.25" customHeight="1" thickBot="1">
      <c r="A215" s="187"/>
      <c r="B215" s="85" t="s">
        <v>74</v>
      </c>
      <c r="C215" s="94" t="s">
        <v>90</v>
      </c>
      <c r="E215" s="85"/>
      <c r="F215" s="82" t="s">
        <v>89</v>
      </c>
      <c r="G215" s="233"/>
      <c r="H215" s="234"/>
      <c r="I215" s="6" t="s">
        <v>91</v>
      </c>
      <c r="J215" s="204" t="s">
        <v>192</v>
      </c>
    </row>
    <row r="216" spans="1:10" ht="7.5" customHeight="1" thickBot="1">
      <c r="A216" s="187"/>
      <c r="B216" s="43"/>
      <c r="D216" s="43"/>
      <c r="E216" s="43"/>
      <c r="F216" s="43"/>
      <c r="G216" s="43"/>
      <c r="H216" s="43"/>
      <c r="I216" s="43"/>
      <c r="J216" s="206"/>
    </row>
    <row r="217" spans="1:10" ht="17.25" customHeight="1">
      <c r="A217" s="187"/>
      <c r="B217" s="34" t="s">
        <v>66</v>
      </c>
      <c r="C217" s="239"/>
      <c r="D217" s="240"/>
      <c r="E217" s="240"/>
      <c r="F217" s="240"/>
      <c r="G217" s="240"/>
      <c r="H217" s="240"/>
      <c r="I217" s="241"/>
      <c r="J217" s="206"/>
    </row>
    <row r="218" spans="1:10" ht="17.25" customHeight="1" thickBot="1">
      <c r="A218" s="187"/>
      <c r="B218" s="34"/>
      <c r="C218" s="242"/>
      <c r="D218" s="243"/>
      <c r="E218" s="243"/>
      <c r="F218" s="243"/>
      <c r="G218" s="243"/>
      <c r="H218" s="243"/>
      <c r="I218" s="244"/>
      <c r="J218" s="206"/>
    </row>
    <row r="219" spans="1:10" ht="7.5" customHeight="1" thickBot="1">
      <c r="A219" s="213"/>
      <c r="B219" s="214"/>
      <c r="C219" s="215"/>
      <c r="D219" s="215"/>
      <c r="E219" s="216"/>
      <c r="F219" s="216"/>
      <c r="G219" s="216"/>
      <c r="H219" s="216"/>
      <c r="I219" s="216"/>
      <c r="J219" s="217"/>
    </row>
    <row r="220" spans="1:10" ht="17.25" customHeight="1">
      <c r="A220" s="272" t="s">
        <v>106</v>
      </c>
      <c r="B220" s="273"/>
      <c r="C220" s="226"/>
      <c r="D220" s="226"/>
      <c r="E220" s="226"/>
      <c r="F220" s="226"/>
      <c r="G220" s="226"/>
      <c r="H220" s="226"/>
      <c r="I220" s="226"/>
      <c r="J220" s="227"/>
    </row>
    <row r="221" spans="1:10" ht="7.5" customHeight="1" thickBot="1">
      <c r="A221" s="187"/>
      <c r="B221" s="44"/>
      <c r="C221" s="85"/>
      <c r="D221" s="85"/>
      <c r="E221" s="85"/>
      <c r="I221" s="82"/>
      <c r="J221" s="206"/>
    </row>
    <row r="222" spans="1:10" ht="17.25" customHeight="1" thickBot="1">
      <c r="A222" s="187"/>
      <c r="B222" s="85" t="s">
        <v>75</v>
      </c>
      <c r="C222" s="94" t="s">
        <v>90</v>
      </c>
      <c r="E222" s="85"/>
      <c r="F222" s="82" t="s">
        <v>89</v>
      </c>
      <c r="G222" s="233"/>
      <c r="H222" s="234"/>
      <c r="I222" s="6" t="s">
        <v>94</v>
      </c>
      <c r="J222" s="204" t="s">
        <v>195</v>
      </c>
    </row>
    <row r="223" spans="1:10" ht="7.5" customHeight="1" thickBot="1">
      <c r="A223" s="187"/>
      <c r="B223" s="43"/>
      <c r="D223" s="43"/>
      <c r="E223" s="43"/>
      <c r="G223" s="43"/>
      <c r="I223" s="83"/>
      <c r="J223" s="206"/>
    </row>
    <row r="224" spans="1:10" ht="17.25" customHeight="1" thickBot="1">
      <c r="A224" s="187"/>
      <c r="B224" s="85" t="s">
        <v>76</v>
      </c>
      <c r="C224" s="94" t="s">
        <v>90</v>
      </c>
      <c r="E224" s="85"/>
      <c r="F224" s="82" t="s">
        <v>89</v>
      </c>
      <c r="G224" s="233"/>
      <c r="H224" s="234"/>
      <c r="I224" s="6" t="s">
        <v>94</v>
      </c>
      <c r="J224" s="204" t="s">
        <v>195</v>
      </c>
    </row>
    <row r="225" spans="1:10" ht="7.5" customHeight="1" thickBot="1">
      <c r="A225" s="187"/>
      <c r="B225" s="43"/>
      <c r="D225" s="43"/>
      <c r="E225" s="43"/>
      <c r="G225" s="43"/>
      <c r="I225" s="83"/>
      <c r="J225" s="206"/>
    </row>
    <row r="226" spans="1:10" ht="17.25" customHeight="1" thickBot="1">
      <c r="A226" s="187"/>
      <c r="B226" s="85" t="s">
        <v>77</v>
      </c>
      <c r="C226" s="94" t="s">
        <v>90</v>
      </c>
      <c r="E226" s="85"/>
      <c r="F226" s="82" t="s">
        <v>89</v>
      </c>
      <c r="G226" s="233"/>
      <c r="H226" s="234"/>
      <c r="I226" s="6" t="s">
        <v>95</v>
      </c>
      <c r="J226" s="204" t="s">
        <v>194</v>
      </c>
    </row>
    <row r="227" spans="1:10" ht="7.5" customHeight="1" thickBot="1">
      <c r="A227" s="187"/>
      <c r="B227" s="43"/>
      <c r="D227" s="43"/>
      <c r="E227" s="43"/>
      <c r="F227" s="43"/>
      <c r="G227" s="43"/>
      <c r="H227" s="43"/>
      <c r="I227" s="43"/>
      <c r="J227" s="206"/>
    </row>
    <row r="228" spans="1:10" ht="17.25" customHeight="1" thickBot="1">
      <c r="A228" s="187"/>
      <c r="B228" s="85" t="s">
        <v>78</v>
      </c>
      <c r="C228" s="94" t="s">
        <v>90</v>
      </c>
      <c r="E228" s="85"/>
      <c r="F228" s="82" t="s">
        <v>89</v>
      </c>
      <c r="G228" s="233"/>
      <c r="H228" s="234"/>
      <c r="I228" s="6" t="s">
        <v>96</v>
      </c>
      <c r="J228" s="204" t="s">
        <v>194</v>
      </c>
    </row>
    <row r="229" spans="1:10" ht="7.5" customHeight="1" thickBot="1">
      <c r="A229" s="187"/>
      <c r="B229" s="43"/>
      <c r="D229" s="43"/>
      <c r="E229" s="43"/>
      <c r="F229" s="43"/>
      <c r="G229" s="43"/>
      <c r="H229" s="43"/>
      <c r="I229" s="43"/>
      <c r="J229" s="206"/>
    </row>
    <row r="230" spans="1:10" ht="17.25" customHeight="1">
      <c r="A230" s="187"/>
      <c r="B230" s="34" t="s">
        <v>66</v>
      </c>
      <c r="C230" s="239"/>
      <c r="D230" s="240"/>
      <c r="E230" s="240"/>
      <c r="F230" s="240"/>
      <c r="G230" s="240"/>
      <c r="H230" s="240"/>
      <c r="I230" s="241"/>
      <c r="J230" s="206"/>
    </row>
    <row r="231" spans="1:10" ht="17.25" customHeight="1" thickBot="1">
      <c r="A231" s="187"/>
      <c r="B231" s="34"/>
      <c r="C231" s="242"/>
      <c r="D231" s="243"/>
      <c r="E231" s="243"/>
      <c r="F231" s="243"/>
      <c r="G231" s="243"/>
      <c r="H231" s="243"/>
      <c r="I231" s="244"/>
      <c r="J231" s="206"/>
    </row>
    <row r="232" spans="1:10" ht="7.5" customHeight="1">
      <c r="A232" s="187"/>
      <c r="B232" s="44"/>
      <c r="C232" s="34"/>
      <c r="D232" s="34"/>
      <c r="E232" s="43"/>
      <c r="F232" s="43"/>
      <c r="G232" s="43"/>
      <c r="H232" s="43"/>
      <c r="I232" s="43"/>
      <c r="J232" s="206"/>
    </row>
    <row r="233" spans="1:10" ht="17.25" customHeight="1">
      <c r="A233" s="228" t="s">
        <v>107</v>
      </c>
      <c r="B233" s="229"/>
      <c r="C233" s="87"/>
      <c r="D233" s="87"/>
      <c r="E233" s="87"/>
      <c r="F233" s="87"/>
      <c r="G233" s="87"/>
      <c r="H233" s="87"/>
      <c r="I233" s="87"/>
      <c r="J233" s="207"/>
    </row>
    <row r="234" spans="1:10" ht="7.5" customHeight="1" thickBot="1">
      <c r="A234" s="187"/>
      <c r="B234" s="44"/>
      <c r="C234" s="85"/>
      <c r="D234" s="85"/>
      <c r="E234" s="85"/>
      <c r="I234" s="82"/>
      <c r="J234" s="206"/>
    </row>
    <row r="235" spans="1:10" ht="17.25" customHeight="1" thickBot="1">
      <c r="A235" s="187"/>
      <c r="B235" s="85" t="s">
        <v>79</v>
      </c>
      <c r="C235" s="94" t="s">
        <v>90</v>
      </c>
      <c r="E235" s="85"/>
      <c r="F235" s="82" t="s">
        <v>89</v>
      </c>
      <c r="G235" s="233"/>
      <c r="H235" s="234"/>
      <c r="I235" s="6" t="s">
        <v>93</v>
      </c>
      <c r="J235" s="204" t="s">
        <v>196</v>
      </c>
    </row>
    <row r="236" spans="1:10" ht="7.5" customHeight="1" thickBot="1">
      <c r="A236" s="187"/>
      <c r="B236" s="43"/>
      <c r="D236" s="43"/>
      <c r="E236" s="43"/>
      <c r="G236" s="43"/>
      <c r="I236" s="83"/>
      <c r="J236" s="206"/>
    </row>
    <row r="237" spans="1:10" ht="17.25" customHeight="1" thickBot="1">
      <c r="A237" s="187"/>
      <c r="B237" s="85" t="s">
        <v>80</v>
      </c>
      <c r="C237" s="94" t="s">
        <v>90</v>
      </c>
      <c r="E237" s="85"/>
      <c r="F237" s="82" t="s">
        <v>89</v>
      </c>
      <c r="G237" s="233"/>
      <c r="H237" s="234"/>
      <c r="I237" s="6" t="s">
        <v>93</v>
      </c>
      <c r="J237" s="204" t="s">
        <v>196</v>
      </c>
    </row>
    <row r="238" spans="1:10" ht="7.5" customHeight="1" thickBot="1">
      <c r="A238" s="187"/>
      <c r="B238" s="43"/>
      <c r="D238" s="43"/>
      <c r="E238" s="43"/>
      <c r="G238" s="43"/>
      <c r="I238" s="83"/>
      <c r="J238" s="206"/>
    </row>
    <row r="239" spans="1:10" ht="17.25" customHeight="1" thickBot="1">
      <c r="A239" s="187"/>
      <c r="B239" s="85" t="s">
        <v>81</v>
      </c>
      <c r="C239" s="94" t="s">
        <v>90</v>
      </c>
      <c r="E239" s="85"/>
      <c r="F239" s="82" t="s">
        <v>89</v>
      </c>
      <c r="G239" s="233"/>
      <c r="H239" s="234"/>
      <c r="I239" s="6" t="s">
        <v>91</v>
      </c>
      <c r="J239" s="204" t="s">
        <v>198</v>
      </c>
    </row>
    <row r="240" spans="1:10" ht="7.5" customHeight="1" thickBot="1">
      <c r="A240" s="187"/>
      <c r="B240" s="43"/>
      <c r="D240" s="43"/>
      <c r="E240" s="43"/>
      <c r="F240" s="43"/>
      <c r="G240" s="43"/>
      <c r="H240" s="43"/>
      <c r="I240" s="43"/>
      <c r="J240" s="206"/>
    </row>
    <row r="241" spans="1:10" ht="17.25" customHeight="1" thickBot="1">
      <c r="A241" s="187"/>
      <c r="B241" s="85" t="s">
        <v>82</v>
      </c>
      <c r="C241" s="94" t="s">
        <v>90</v>
      </c>
      <c r="E241" s="85"/>
      <c r="F241" s="82" t="s">
        <v>89</v>
      </c>
      <c r="G241" s="233"/>
      <c r="H241" s="234"/>
      <c r="I241" s="6" t="s">
        <v>91</v>
      </c>
      <c r="J241" s="204" t="s">
        <v>197</v>
      </c>
    </row>
    <row r="242" spans="1:10" ht="7.5" customHeight="1" thickBot="1">
      <c r="A242" s="187"/>
      <c r="B242" s="43"/>
      <c r="D242" s="43"/>
      <c r="E242" s="43"/>
      <c r="F242" s="43"/>
      <c r="G242" s="43"/>
      <c r="H242" s="43"/>
      <c r="I242" s="43"/>
      <c r="J242" s="206"/>
    </row>
    <row r="243" spans="1:10" ht="17.25" customHeight="1" thickBot="1">
      <c r="A243" s="187"/>
      <c r="B243" s="34" t="s">
        <v>66</v>
      </c>
      <c r="C243" s="274"/>
      <c r="D243" s="275"/>
      <c r="E243" s="275"/>
      <c r="F243" s="275"/>
      <c r="G243" s="275"/>
      <c r="H243" s="275"/>
      <c r="I243" s="276"/>
      <c r="J243" s="206"/>
    </row>
    <row r="244" spans="1:10" ht="7.5" customHeight="1">
      <c r="A244" s="187"/>
      <c r="B244" s="44"/>
      <c r="C244" s="34"/>
      <c r="D244" s="34"/>
      <c r="E244" s="43"/>
      <c r="F244" s="43"/>
      <c r="G244" s="43"/>
      <c r="H244" s="43"/>
      <c r="I244" s="43"/>
      <c r="J244" s="206"/>
    </row>
    <row r="245" spans="1:10" ht="17.25" customHeight="1">
      <c r="A245" s="228" t="s">
        <v>108</v>
      </c>
      <c r="B245" s="229"/>
      <c r="C245" s="106"/>
      <c r="D245" s="106"/>
      <c r="E245" s="88"/>
      <c r="F245" s="88"/>
      <c r="G245" s="88"/>
      <c r="H245" s="88"/>
      <c r="I245" s="88"/>
      <c r="J245" s="207"/>
    </row>
    <row r="246" spans="1:10" ht="7.5" customHeight="1" thickBot="1">
      <c r="A246" s="187"/>
      <c r="B246" s="44"/>
      <c r="C246" s="34"/>
      <c r="D246" s="34"/>
      <c r="E246" s="43"/>
      <c r="F246" s="43"/>
      <c r="G246" s="43"/>
      <c r="H246" s="43"/>
      <c r="I246" s="43"/>
      <c r="J246" s="206"/>
    </row>
    <row r="247" spans="1:10" ht="17.25" customHeight="1" thickBot="1">
      <c r="A247" s="187"/>
      <c r="B247" s="85" t="s">
        <v>83</v>
      </c>
      <c r="C247" s="94" t="s">
        <v>90</v>
      </c>
      <c r="E247" s="85"/>
      <c r="F247" s="82" t="s">
        <v>89</v>
      </c>
      <c r="G247" s="233"/>
      <c r="H247" s="234"/>
      <c r="I247" s="6" t="s">
        <v>93</v>
      </c>
      <c r="J247" s="204" t="s">
        <v>200</v>
      </c>
    </row>
    <row r="248" spans="1:10" ht="7.5" customHeight="1" thickBot="1">
      <c r="A248" s="187"/>
      <c r="B248" s="43"/>
      <c r="D248" s="43"/>
      <c r="E248" s="43"/>
      <c r="G248" s="43"/>
      <c r="I248" s="83"/>
      <c r="J248" s="206"/>
    </row>
    <row r="249" spans="1:10" ht="17.25" customHeight="1" thickBot="1">
      <c r="A249" s="187"/>
      <c r="B249" s="85" t="s">
        <v>84</v>
      </c>
      <c r="C249" s="94" t="s">
        <v>90</v>
      </c>
      <c r="E249" s="85"/>
      <c r="F249" s="82" t="s">
        <v>89</v>
      </c>
      <c r="G249" s="233"/>
      <c r="H249" s="234"/>
      <c r="I249" s="6" t="s">
        <v>93</v>
      </c>
      <c r="J249" s="204" t="s">
        <v>199</v>
      </c>
    </row>
    <row r="250" spans="1:10" ht="7.5" customHeight="1" thickBot="1">
      <c r="A250" s="187"/>
      <c r="B250" s="43"/>
      <c r="D250" s="43"/>
      <c r="E250" s="43"/>
      <c r="G250" s="43"/>
      <c r="I250" s="83"/>
      <c r="J250" s="206"/>
    </row>
    <row r="251" spans="1:10" ht="17.25" customHeight="1" thickBot="1">
      <c r="A251" s="187"/>
      <c r="B251" s="85" t="s">
        <v>85</v>
      </c>
      <c r="C251" s="94" t="s">
        <v>90</v>
      </c>
      <c r="E251" s="85"/>
      <c r="F251" s="82" t="s">
        <v>89</v>
      </c>
      <c r="G251" s="233"/>
      <c r="H251" s="234"/>
      <c r="I251" s="6" t="s">
        <v>93</v>
      </c>
      <c r="J251" s="204" t="s">
        <v>199</v>
      </c>
    </row>
    <row r="252" spans="1:10" ht="7.5" customHeight="1" thickBot="1">
      <c r="A252" s="187"/>
      <c r="B252" s="43"/>
      <c r="D252" s="43"/>
      <c r="E252" s="43"/>
      <c r="F252" s="43"/>
      <c r="G252" s="43"/>
      <c r="H252" s="43"/>
      <c r="I252" s="43"/>
      <c r="J252" s="206"/>
    </row>
    <row r="253" spans="1:10" ht="17.25" customHeight="1">
      <c r="A253" s="187"/>
      <c r="B253" s="34" t="s">
        <v>66</v>
      </c>
      <c r="C253" s="266"/>
      <c r="D253" s="267"/>
      <c r="E253" s="267"/>
      <c r="F253" s="267"/>
      <c r="G253" s="267"/>
      <c r="H253" s="267"/>
      <c r="I253" s="268"/>
      <c r="J253" s="206"/>
    </row>
    <row r="254" spans="1:10" ht="17.25" customHeight="1" thickBot="1">
      <c r="A254" s="187"/>
      <c r="B254" s="44"/>
      <c r="C254" s="269"/>
      <c r="D254" s="270"/>
      <c r="E254" s="270"/>
      <c r="F254" s="270"/>
      <c r="G254" s="270"/>
      <c r="H254" s="270"/>
      <c r="I254" s="271"/>
      <c r="J254" s="206"/>
    </row>
    <row r="255" spans="1:10" ht="7.5" customHeight="1">
      <c r="A255" s="187"/>
      <c r="B255" s="44"/>
      <c r="C255" s="34"/>
      <c r="D255" s="34"/>
      <c r="E255" s="43"/>
      <c r="F255" s="43"/>
      <c r="G255" s="43"/>
      <c r="H255" s="43"/>
      <c r="I255" s="43"/>
      <c r="J255" s="206"/>
    </row>
    <row r="256" spans="1:10" ht="17.25" customHeight="1">
      <c r="A256" s="228" t="s">
        <v>109</v>
      </c>
      <c r="B256" s="229"/>
      <c r="C256" s="106"/>
      <c r="D256" s="106"/>
      <c r="E256" s="88"/>
      <c r="F256" s="88"/>
      <c r="G256" s="88"/>
      <c r="H256" s="88"/>
      <c r="I256" s="88"/>
      <c r="J256" s="207"/>
    </row>
    <row r="257" spans="1:16" ht="7.5" customHeight="1" thickBot="1">
      <c r="A257" s="187"/>
      <c r="B257" s="44"/>
      <c r="C257" s="34"/>
      <c r="D257" s="34"/>
      <c r="E257" s="43"/>
      <c r="F257" s="43"/>
      <c r="G257" s="43"/>
      <c r="H257" s="43"/>
      <c r="I257" s="43"/>
      <c r="J257" s="206"/>
    </row>
    <row r="258" spans="1:16" ht="17.25" customHeight="1" thickBot="1">
      <c r="A258" s="187"/>
      <c r="B258" s="85" t="s">
        <v>86</v>
      </c>
      <c r="C258" s="94" t="s">
        <v>90</v>
      </c>
      <c r="E258" s="85"/>
      <c r="F258" s="82" t="s">
        <v>89</v>
      </c>
      <c r="G258" s="233"/>
      <c r="H258" s="234"/>
      <c r="I258" s="6" t="s">
        <v>91</v>
      </c>
      <c r="J258" s="204" t="s">
        <v>201</v>
      </c>
    </row>
    <row r="259" spans="1:16" ht="7.5" customHeight="1" thickBot="1">
      <c r="A259" s="187"/>
      <c r="B259" s="43"/>
      <c r="D259" s="43"/>
      <c r="E259" s="43"/>
      <c r="G259" s="43"/>
      <c r="I259" s="83"/>
      <c r="J259" s="206"/>
    </row>
    <row r="260" spans="1:16" ht="17.25" customHeight="1" thickBot="1">
      <c r="A260" s="187"/>
      <c r="B260" s="85" t="s">
        <v>87</v>
      </c>
      <c r="C260" s="94" t="s">
        <v>90</v>
      </c>
      <c r="E260" s="85"/>
      <c r="F260" s="82" t="s">
        <v>89</v>
      </c>
      <c r="G260" s="233"/>
      <c r="H260" s="234"/>
      <c r="I260" s="6" t="s">
        <v>88</v>
      </c>
      <c r="J260" s="204" t="s">
        <v>202</v>
      </c>
    </row>
    <row r="261" spans="1:16" ht="7.5" customHeight="1" thickBot="1">
      <c r="A261" s="187"/>
      <c r="B261" s="43"/>
      <c r="D261" s="43"/>
      <c r="E261" s="43"/>
      <c r="G261" s="43"/>
      <c r="I261" s="83"/>
      <c r="J261" s="206"/>
    </row>
    <row r="262" spans="1:16" ht="17.25" customHeight="1">
      <c r="A262" s="187"/>
      <c r="B262" s="34" t="s">
        <v>66</v>
      </c>
      <c r="C262" s="266"/>
      <c r="D262" s="267"/>
      <c r="E262" s="267"/>
      <c r="F262" s="267"/>
      <c r="G262" s="267"/>
      <c r="H262" s="267"/>
      <c r="I262" s="268"/>
      <c r="J262" s="206"/>
    </row>
    <row r="263" spans="1:16" ht="17.25" customHeight="1" thickBot="1">
      <c r="A263" s="187"/>
      <c r="B263" s="44"/>
      <c r="C263" s="269"/>
      <c r="D263" s="270"/>
      <c r="E263" s="270"/>
      <c r="F263" s="270"/>
      <c r="G263" s="270"/>
      <c r="H263" s="270"/>
      <c r="I263" s="271"/>
      <c r="J263" s="206"/>
    </row>
    <row r="264" spans="1:16" ht="7.5" customHeight="1">
      <c r="A264" s="187"/>
      <c r="B264" s="44"/>
      <c r="C264" s="34"/>
      <c r="D264" s="34"/>
      <c r="E264" s="43"/>
      <c r="F264" s="43"/>
      <c r="G264" s="43"/>
      <c r="H264" s="43"/>
      <c r="I264" s="43"/>
      <c r="J264" s="206"/>
    </row>
    <row r="265" spans="1:16" ht="17.25" customHeight="1">
      <c r="A265" s="261" t="s">
        <v>15</v>
      </c>
      <c r="B265" s="262"/>
      <c r="C265" s="103"/>
      <c r="D265" s="103"/>
      <c r="E265" s="103"/>
      <c r="F265" s="103"/>
      <c r="G265" s="103"/>
      <c r="H265" s="103"/>
      <c r="I265" s="103"/>
      <c r="J265" s="208"/>
    </row>
    <row r="266" spans="1:16" s="46" customFormat="1" ht="7.5" customHeight="1">
      <c r="A266" s="180"/>
      <c r="B266" s="30"/>
      <c r="C266" s="30"/>
      <c r="D266" s="30"/>
      <c r="E266" s="30"/>
      <c r="F266" s="30"/>
      <c r="G266" s="30"/>
      <c r="H266" s="30"/>
      <c r="I266" s="30"/>
      <c r="J266" s="181"/>
    </row>
    <row r="267" spans="1:16" ht="17.25" customHeight="1">
      <c r="A267" s="228" t="s">
        <v>110</v>
      </c>
      <c r="B267" s="229"/>
      <c r="C267" s="87"/>
      <c r="D267" s="87"/>
      <c r="E267" s="87"/>
      <c r="F267" s="87"/>
      <c r="G267" s="87"/>
      <c r="H267" s="87"/>
      <c r="I267" s="87"/>
      <c r="J267" s="205"/>
      <c r="L267" s="238" t="s">
        <v>122</v>
      </c>
      <c r="M267" s="238"/>
      <c r="N267" s="238"/>
      <c r="O267" s="238"/>
      <c r="P267" s="238"/>
    </row>
    <row r="268" spans="1:16" ht="7.5" customHeight="1" thickBot="1">
      <c r="A268" s="185"/>
      <c r="B268" s="102"/>
      <c r="C268" s="46"/>
      <c r="D268" s="46"/>
      <c r="E268" s="46"/>
      <c r="F268" s="46"/>
      <c r="G268" s="46"/>
      <c r="H268" s="46"/>
      <c r="I268" s="46"/>
      <c r="J268" s="204"/>
      <c r="L268" s="238"/>
      <c r="M268" s="238"/>
      <c r="N268" s="238"/>
      <c r="O268" s="238"/>
      <c r="P268" s="238"/>
    </row>
    <row r="269" spans="1:16" ht="17.25" customHeight="1" thickBot="1">
      <c r="A269" s="185"/>
      <c r="B269" s="102" t="s">
        <v>350</v>
      </c>
      <c r="C269" s="263">
        <v>2</v>
      </c>
      <c r="D269" s="264"/>
      <c r="E269" s="77" t="s">
        <v>352</v>
      </c>
      <c r="F269" s="77"/>
      <c r="G269" s="77"/>
      <c r="H269" s="77"/>
      <c r="I269" s="77"/>
      <c r="J269" s="204" t="s">
        <v>351</v>
      </c>
      <c r="L269" s="238"/>
      <c r="M269" s="238"/>
      <c r="N269" s="238"/>
      <c r="O269" s="238"/>
      <c r="P269" s="238"/>
    </row>
    <row r="270" spans="1:16" ht="7.5" customHeight="1" thickBot="1">
      <c r="A270" s="185"/>
      <c r="B270" s="102"/>
      <c r="C270" s="46"/>
      <c r="D270" s="46"/>
      <c r="E270" s="46"/>
      <c r="F270" s="46"/>
      <c r="G270" s="46"/>
      <c r="H270" s="46"/>
      <c r="I270" s="46"/>
      <c r="J270" s="204"/>
      <c r="L270" s="238"/>
      <c r="M270" s="238"/>
      <c r="N270" s="238"/>
      <c r="O270" s="238"/>
      <c r="P270" s="238"/>
    </row>
    <row r="271" spans="1:16" ht="17.25" customHeight="1" thickBot="1">
      <c r="A271" s="185"/>
      <c r="B271" s="102" t="s">
        <v>45</v>
      </c>
      <c r="C271" s="245" t="s">
        <v>210</v>
      </c>
      <c r="D271" s="246"/>
      <c r="E271" s="246"/>
      <c r="F271" s="246"/>
      <c r="G271" s="246"/>
      <c r="H271" s="246"/>
      <c r="I271" s="247"/>
      <c r="J271" s="204" t="s">
        <v>211</v>
      </c>
      <c r="L271" s="238"/>
      <c r="M271" s="238"/>
      <c r="N271" s="238"/>
      <c r="O271" s="238"/>
      <c r="P271" s="238"/>
    </row>
    <row r="272" spans="1:16" ht="7.5" customHeight="1" thickBot="1">
      <c r="A272" s="185"/>
      <c r="B272" s="102"/>
      <c r="C272" s="29"/>
      <c r="D272" s="29"/>
      <c r="E272" s="29"/>
      <c r="F272" s="29"/>
      <c r="G272" s="29"/>
      <c r="H272" s="29"/>
      <c r="I272" s="29"/>
      <c r="J272" s="204"/>
      <c r="L272" s="238"/>
      <c r="M272" s="238"/>
      <c r="N272" s="238"/>
      <c r="O272" s="238"/>
      <c r="P272" s="238"/>
    </row>
    <row r="273" spans="1:16" ht="17.25" customHeight="1" thickBot="1">
      <c r="A273" s="185"/>
      <c r="B273" s="102" t="s">
        <v>354</v>
      </c>
      <c r="C273" s="263">
        <v>4</v>
      </c>
      <c r="D273" s="264"/>
      <c r="E273" s="77" t="s">
        <v>18</v>
      </c>
      <c r="F273" s="77"/>
      <c r="G273" s="77"/>
      <c r="H273" s="77"/>
      <c r="I273" s="77"/>
      <c r="J273" s="204" t="s">
        <v>203</v>
      </c>
      <c r="L273" s="238"/>
      <c r="M273" s="238"/>
      <c r="N273" s="238"/>
      <c r="O273" s="238"/>
      <c r="P273" s="238"/>
    </row>
    <row r="274" spans="1:16" ht="7.5" customHeight="1" thickBot="1">
      <c r="A274" s="185"/>
      <c r="B274" s="102"/>
      <c r="C274" s="77"/>
      <c r="D274" s="77"/>
      <c r="E274" s="77"/>
      <c r="F274" s="77"/>
      <c r="G274" s="77"/>
      <c r="H274" s="77"/>
      <c r="I274" s="77"/>
      <c r="J274" s="204"/>
    </row>
    <row r="275" spans="1:16" ht="17.25" customHeight="1" thickBot="1">
      <c r="A275" s="185"/>
      <c r="B275" s="102" t="s">
        <v>47</v>
      </c>
      <c r="C275" s="245" t="s">
        <v>52</v>
      </c>
      <c r="D275" s="246"/>
      <c r="E275" s="246"/>
      <c r="F275" s="246"/>
      <c r="G275" s="246"/>
      <c r="H275" s="246"/>
      <c r="I275" s="247"/>
      <c r="J275" s="204" t="s">
        <v>205</v>
      </c>
    </row>
    <row r="276" spans="1:16" ht="7.5" customHeight="1" thickBot="1">
      <c r="A276" s="187"/>
      <c r="B276" s="102"/>
      <c r="C276" s="29"/>
      <c r="D276" s="29"/>
      <c r="E276" s="29"/>
      <c r="F276" s="29"/>
      <c r="G276" s="29"/>
      <c r="H276" s="29"/>
      <c r="I276" s="29"/>
      <c r="J276" s="204"/>
    </row>
    <row r="277" spans="1:16" ht="17.25" customHeight="1" thickBot="1">
      <c r="A277" s="185"/>
      <c r="B277" s="102" t="s">
        <v>46</v>
      </c>
      <c r="C277" s="245" t="s">
        <v>210</v>
      </c>
      <c r="D277" s="246"/>
      <c r="E277" s="246"/>
      <c r="F277" s="246"/>
      <c r="G277" s="246"/>
      <c r="H277" s="246"/>
      <c r="I277" s="247"/>
      <c r="J277" s="204" t="s">
        <v>212</v>
      </c>
    </row>
    <row r="278" spans="1:16" ht="7.5" customHeight="1" thickBot="1">
      <c r="A278" s="187"/>
      <c r="B278" s="102"/>
      <c r="C278" s="29"/>
      <c r="D278" s="29"/>
      <c r="E278" s="29"/>
      <c r="F278" s="29"/>
      <c r="G278" s="29"/>
      <c r="H278" s="29"/>
      <c r="I278" s="29"/>
      <c r="J278" s="204"/>
    </row>
    <row r="279" spans="1:16" ht="17.25" customHeight="1" thickBot="1">
      <c r="A279" s="185"/>
      <c r="B279" s="102" t="s">
        <v>355</v>
      </c>
      <c r="C279" s="263">
        <v>8</v>
      </c>
      <c r="D279" s="264"/>
      <c r="E279" s="77" t="s">
        <v>18</v>
      </c>
      <c r="F279" s="77"/>
      <c r="G279" s="77"/>
      <c r="H279" s="77"/>
      <c r="I279" s="77"/>
      <c r="J279" s="204" t="s">
        <v>204</v>
      </c>
    </row>
    <row r="280" spans="1:16" ht="7.5" customHeight="1" thickBot="1">
      <c r="A280" s="185"/>
      <c r="B280" s="102"/>
      <c r="C280" s="77"/>
      <c r="D280" s="77"/>
      <c r="E280" s="77"/>
      <c r="F280" s="77"/>
      <c r="G280" s="77"/>
      <c r="H280" s="77"/>
      <c r="I280" s="77"/>
      <c r="J280" s="204"/>
    </row>
    <row r="281" spans="1:16" ht="17.25" customHeight="1" thickBot="1">
      <c r="A281" s="185"/>
      <c r="B281" s="102" t="s">
        <v>48</v>
      </c>
      <c r="C281" s="245" t="s">
        <v>358</v>
      </c>
      <c r="D281" s="246"/>
      <c r="E281" s="246"/>
      <c r="F281" s="246"/>
      <c r="G281" s="246"/>
      <c r="H281" s="246"/>
      <c r="I281" s="247"/>
      <c r="J281" s="204" t="s">
        <v>206</v>
      </c>
    </row>
    <row r="282" spans="1:16" ht="7.5" customHeight="1">
      <c r="A282" s="187"/>
      <c r="B282" s="44"/>
      <c r="C282" s="44"/>
      <c r="D282" s="44"/>
      <c r="E282" s="44"/>
      <c r="F282" s="44"/>
      <c r="G282" s="44"/>
      <c r="H282" s="44"/>
      <c r="I282" s="44"/>
      <c r="J282" s="204"/>
    </row>
    <row r="283" spans="1:16" ht="17.25" customHeight="1">
      <c r="A283" s="228" t="s">
        <v>111</v>
      </c>
      <c r="B283" s="229"/>
      <c r="C283" s="87"/>
      <c r="D283" s="87"/>
      <c r="E283" s="87"/>
      <c r="F283" s="87"/>
      <c r="G283" s="87"/>
      <c r="H283" s="87"/>
      <c r="I283" s="87"/>
      <c r="J283" s="205"/>
    </row>
    <row r="284" spans="1:16" ht="7.5" customHeight="1" thickBot="1">
      <c r="A284" s="185"/>
      <c r="B284" s="102"/>
      <c r="C284" s="29"/>
      <c r="D284" s="29"/>
      <c r="E284" s="29"/>
      <c r="F284" s="29"/>
      <c r="G284" s="29"/>
      <c r="H284" s="29"/>
      <c r="I284" s="29"/>
      <c r="J284" s="204"/>
    </row>
    <row r="285" spans="1:16" ht="17.25" customHeight="1" thickBot="1">
      <c r="A285" s="185"/>
      <c r="B285" s="102" t="s">
        <v>353</v>
      </c>
      <c r="C285" s="263">
        <v>1</v>
      </c>
      <c r="D285" s="264"/>
      <c r="E285" s="77" t="s">
        <v>352</v>
      </c>
      <c r="F285" s="77"/>
      <c r="G285" s="77"/>
      <c r="H285" s="77"/>
      <c r="I285" s="77"/>
      <c r="J285" s="204" t="s">
        <v>351</v>
      </c>
    </row>
    <row r="286" spans="1:16" ht="7.5" customHeight="1" thickBot="1">
      <c r="A286" s="185"/>
      <c r="B286" s="102"/>
      <c r="C286" s="29"/>
      <c r="D286" s="29"/>
      <c r="E286" s="29"/>
      <c r="F286" s="29"/>
      <c r="G286" s="29"/>
      <c r="H286" s="29"/>
      <c r="I286" s="29"/>
      <c r="J286" s="204"/>
    </row>
    <row r="287" spans="1:16" ht="17.25" customHeight="1" thickBot="1">
      <c r="A287" s="185"/>
      <c r="B287" s="102" t="s">
        <v>43</v>
      </c>
      <c r="C287" s="245" t="s">
        <v>210</v>
      </c>
      <c r="D287" s="246"/>
      <c r="E287" s="246"/>
      <c r="F287" s="246"/>
      <c r="G287" s="246"/>
      <c r="H287" s="246"/>
      <c r="I287" s="247"/>
      <c r="J287" s="204" t="s">
        <v>211</v>
      </c>
    </row>
    <row r="288" spans="1:16" ht="7.5" customHeight="1" thickBot="1">
      <c r="A288" s="185"/>
      <c r="B288" s="102"/>
      <c r="C288" s="29"/>
      <c r="D288" s="29"/>
      <c r="E288" s="29"/>
      <c r="F288" s="29"/>
      <c r="G288" s="29"/>
      <c r="H288" s="29"/>
      <c r="I288" s="29"/>
      <c r="J288" s="204"/>
    </row>
    <row r="289" spans="1:10" ht="17.25" customHeight="1" thickBot="1">
      <c r="A289" s="185"/>
      <c r="B289" s="102" t="s">
        <v>356</v>
      </c>
      <c r="C289" s="263">
        <v>4</v>
      </c>
      <c r="D289" s="264"/>
      <c r="E289" s="77" t="s">
        <v>18</v>
      </c>
      <c r="F289" s="77"/>
      <c r="G289" s="77"/>
      <c r="H289" s="77"/>
      <c r="I289" s="77"/>
      <c r="J289" s="204" t="s">
        <v>207</v>
      </c>
    </row>
    <row r="290" spans="1:10" ht="7.5" customHeight="1" thickBot="1">
      <c r="A290" s="185"/>
      <c r="B290" s="102"/>
      <c r="C290" s="77"/>
      <c r="D290" s="77"/>
      <c r="E290" s="77"/>
      <c r="F290" s="77"/>
      <c r="G290" s="77"/>
      <c r="H290" s="77"/>
      <c r="I290" s="77"/>
      <c r="J290" s="204"/>
    </row>
    <row r="291" spans="1:10" ht="17.25" customHeight="1" thickBot="1">
      <c r="A291" s="185"/>
      <c r="B291" s="102" t="s">
        <v>49</v>
      </c>
      <c r="C291" s="245" t="s">
        <v>51</v>
      </c>
      <c r="D291" s="246"/>
      <c r="E291" s="246"/>
      <c r="F291" s="246"/>
      <c r="G291" s="246"/>
      <c r="H291" s="246"/>
      <c r="I291" s="247"/>
      <c r="J291" s="204" t="s">
        <v>206</v>
      </c>
    </row>
    <row r="292" spans="1:10" ht="7.5" customHeight="1">
      <c r="A292" s="185"/>
      <c r="B292" s="102"/>
      <c r="C292" s="29"/>
      <c r="D292" s="29"/>
      <c r="E292" s="29"/>
      <c r="F292" s="29"/>
      <c r="G292" s="29"/>
      <c r="H292" s="29"/>
      <c r="I292" s="29"/>
      <c r="J292" s="204"/>
    </row>
    <row r="293" spans="1:10" ht="7.5" customHeight="1" thickBot="1">
      <c r="A293" s="185"/>
      <c r="B293" s="102"/>
      <c r="C293" s="29"/>
      <c r="D293" s="29"/>
      <c r="E293" s="29"/>
      <c r="F293" s="29"/>
      <c r="G293" s="29"/>
      <c r="H293" s="29"/>
      <c r="I293" s="29"/>
      <c r="J293" s="204"/>
    </row>
    <row r="294" spans="1:10" ht="17.25" customHeight="1" thickBot="1">
      <c r="A294" s="185"/>
      <c r="B294" s="102" t="s">
        <v>44</v>
      </c>
      <c r="C294" s="245"/>
      <c r="D294" s="246"/>
      <c r="E294" s="246"/>
      <c r="F294" s="246"/>
      <c r="G294" s="246"/>
      <c r="H294" s="246"/>
      <c r="I294" s="247"/>
      <c r="J294" s="204" t="s">
        <v>212</v>
      </c>
    </row>
    <row r="295" spans="1:10" ht="7.5" customHeight="1" thickBot="1">
      <c r="A295" s="185"/>
      <c r="B295" s="102"/>
      <c r="C295" s="29"/>
      <c r="D295" s="29"/>
      <c r="E295" s="29"/>
      <c r="F295" s="29"/>
      <c r="G295" s="29"/>
      <c r="H295" s="29"/>
      <c r="I295" s="29"/>
      <c r="J295" s="204"/>
    </row>
    <row r="296" spans="1:10" ht="17.25" customHeight="1" thickBot="1">
      <c r="A296" s="185"/>
      <c r="B296" s="102" t="s">
        <v>357</v>
      </c>
      <c r="C296" s="263"/>
      <c r="D296" s="264"/>
      <c r="E296" s="77" t="s">
        <v>18</v>
      </c>
      <c r="F296" s="77"/>
      <c r="G296" s="77"/>
      <c r="H296" s="77"/>
      <c r="I296" s="77"/>
      <c r="J296" s="204" t="s">
        <v>208</v>
      </c>
    </row>
    <row r="297" spans="1:10" ht="7.5" customHeight="1" thickBot="1">
      <c r="A297" s="185"/>
      <c r="B297" s="102"/>
      <c r="C297" s="77"/>
      <c r="D297" s="77"/>
      <c r="E297" s="77"/>
      <c r="F297" s="77"/>
      <c r="G297" s="77"/>
      <c r="H297" s="77"/>
      <c r="I297" s="77"/>
      <c r="J297" s="204"/>
    </row>
    <row r="298" spans="1:10" ht="17.25" customHeight="1" thickBot="1">
      <c r="A298" s="185"/>
      <c r="B298" s="102" t="s">
        <v>50</v>
      </c>
      <c r="C298" s="245"/>
      <c r="D298" s="246"/>
      <c r="E298" s="246"/>
      <c r="F298" s="246"/>
      <c r="G298" s="246"/>
      <c r="H298" s="246"/>
      <c r="I298" s="247"/>
      <c r="J298" s="204" t="s">
        <v>209</v>
      </c>
    </row>
    <row r="299" spans="1:10" ht="7.5" customHeight="1" thickBot="1">
      <c r="A299" s="209"/>
      <c r="B299" s="210"/>
      <c r="C299" s="211"/>
      <c r="D299" s="211"/>
      <c r="E299" s="211"/>
      <c r="F299" s="211"/>
      <c r="G299" s="211"/>
      <c r="H299" s="211"/>
      <c r="I299" s="211"/>
      <c r="J299" s="212"/>
    </row>
  </sheetData>
  <sheetProtection selectLockedCells="1"/>
  <mergeCells count="161">
    <mergeCell ref="C152:I152"/>
    <mergeCell ref="C154:I154"/>
    <mergeCell ref="C108:I108"/>
    <mergeCell ref="C122:I122"/>
    <mergeCell ref="C124:I124"/>
    <mergeCell ref="C126:I126"/>
    <mergeCell ref="L126:P128"/>
    <mergeCell ref="C128:I128"/>
    <mergeCell ref="C130:I130"/>
    <mergeCell ref="C132:I132"/>
    <mergeCell ref="C134:I134"/>
    <mergeCell ref="C110:I110"/>
    <mergeCell ref="C112:I112"/>
    <mergeCell ref="C114:I114"/>
    <mergeCell ref="L267:P273"/>
    <mergeCell ref="G213:H213"/>
    <mergeCell ref="G215:H215"/>
    <mergeCell ref="G249:H249"/>
    <mergeCell ref="G251:H251"/>
    <mergeCell ref="G258:H258"/>
    <mergeCell ref="L94:P96"/>
    <mergeCell ref="C102:I102"/>
    <mergeCell ref="C104:I104"/>
    <mergeCell ref="C106:I106"/>
    <mergeCell ref="G260:H260"/>
    <mergeCell ref="G222:H222"/>
    <mergeCell ref="G224:H224"/>
    <mergeCell ref="G226:H226"/>
    <mergeCell ref="G228:H228"/>
    <mergeCell ref="G235:H235"/>
    <mergeCell ref="L162:P166"/>
    <mergeCell ref="L168:P174"/>
    <mergeCell ref="A174:J174"/>
    <mergeCell ref="C136:I136"/>
    <mergeCell ref="J124:J154"/>
    <mergeCell ref="C138:I138"/>
    <mergeCell ref="C140:I140"/>
    <mergeCell ref="C142:I142"/>
    <mergeCell ref="C291:I291"/>
    <mergeCell ref="C298:I298"/>
    <mergeCell ref="A283:B283"/>
    <mergeCell ref="A267:B267"/>
    <mergeCell ref="C281:I281"/>
    <mergeCell ref="C287:I287"/>
    <mergeCell ref="C294:I294"/>
    <mergeCell ref="C289:D289"/>
    <mergeCell ref="C296:D296"/>
    <mergeCell ref="C277:I277"/>
    <mergeCell ref="C271:I271"/>
    <mergeCell ref="C273:D273"/>
    <mergeCell ref="C279:D279"/>
    <mergeCell ref="C275:I275"/>
    <mergeCell ref="C269:D269"/>
    <mergeCell ref="C285:D285"/>
    <mergeCell ref="A4:J4"/>
    <mergeCell ref="C74:I74"/>
    <mergeCell ref="A24:B24"/>
    <mergeCell ref="G26:H26"/>
    <mergeCell ref="C26:D26"/>
    <mergeCell ref="E26:F26"/>
    <mergeCell ref="C28:D28"/>
    <mergeCell ref="E28:F28"/>
    <mergeCell ref="G28:H28"/>
    <mergeCell ref="C32:D32"/>
    <mergeCell ref="C70:I70"/>
    <mergeCell ref="C7:I7"/>
    <mergeCell ref="A7:B7"/>
    <mergeCell ref="A66:B66"/>
    <mergeCell ref="A8:B8"/>
    <mergeCell ref="C38:I38"/>
    <mergeCell ref="C40:I40"/>
    <mergeCell ref="C42:I42"/>
    <mergeCell ref="C12:I12"/>
    <mergeCell ref="C14:I14"/>
    <mergeCell ref="C16:I16"/>
    <mergeCell ref="C36:I36"/>
    <mergeCell ref="C18:I18"/>
    <mergeCell ref="A50:B50"/>
    <mergeCell ref="A265:B265"/>
    <mergeCell ref="A158:B158"/>
    <mergeCell ref="C160:I160"/>
    <mergeCell ref="C164:D164"/>
    <mergeCell ref="C166:D166"/>
    <mergeCell ref="F166:H166"/>
    <mergeCell ref="C162:I162"/>
    <mergeCell ref="C262:I263"/>
    <mergeCell ref="A195:B195"/>
    <mergeCell ref="A220:B220"/>
    <mergeCell ref="A233:B233"/>
    <mergeCell ref="A245:B245"/>
    <mergeCell ref="A256:B256"/>
    <mergeCell ref="G178:H178"/>
    <mergeCell ref="G180:H180"/>
    <mergeCell ref="G182:H182"/>
    <mergeCell ref="G184:H184"/>
    <mergeCell ref="G186:H186"/>
    <mergeCell ref="C253:I254"/>
    <mergeCell ref="C243:I243"/>
    <mergeCell ref="G237:H237"/>
    <mergeCell ref="G241:H241"/>
    <mergeCell ref="G209:H209"/>
    <mergeCell ref="G211:H211"/>
    <mergeCell ref="A34:B34"/>
    <mergeCell ref="C68:I68"/>
    <mergeCell ref="E32:F32"/>
    <mergeCell ref="G32:H32"/>
    <mergeCell ref="C54:I54"/>
    <mergeCell ref="C52:I52"/>
    <mergeCell ref="A156:B156"/>
    <mergeCell ref="C44:I44"/>
    <mergeCell ref="C46:I46"/>
    <mergeCell ref="C48:I48"/>
    <mergeCell ref="C56:I56"/>
    <mergeCell ref="C58:I58"/>
    <mergeCell ref="C60:I60"/>
    <mergeCell ref="C62:I62"/>
    <mergeCell ref="C64:I64"/>
    <mergeCell ref="C78:I78"/>
    <mergeCell ref="C80:I80"/>
    <mergeCell ref="C82:I82"/>
    <mergeCell ref="C84:I84"/>
    <mergeCell ref="C86:I86"/>
    <mergeCell ref="C88:I88"/>
    <mergeCell ref="A90:B90"/>
    <mergeCell ref="C94:I94"/>
    <mergeCell ref="C100:I100"/>
    <mergeCell ref="G247:H247"/>
    <mergeCell ref="G201:H201"/>
    <mergeCell ref="G203:H203"/>
    <mergeCell ref="G205:H205"/>
    <mergeCell ref="G207:H207"/>
    <mergeCell ref="L16:P24"/>
    <mergeCell ref="L34:P39"/>
    <mergeCell ref="C76:I76"/>
    <mergeCell ref="L70:P72"/>
    <mergeCell ref="L26:P32"/>
    <mergeCell ref="G30:I30"/>
    <mergeCell ref="C20:I20"/>
    <mergeCell ref="C22:I22"/>
    <mergeCell ref="C92:I92"/>
    <mergeCell ref="L42:P51"/>
    <mergeCell ref="C96:I96"/>
    <mergeCell ref="C98:I98"/>
    <mergeCell ref="C116:I116"/>
    <mergeCell ref="C118:I118"/>
    <mergeCell ref="C120:I120"/>
    <mergeCell ref="C144:I144"/>
    <mergeCell ref="C146:I146"/>
    <mergeCell ref="C148:I148"/>
    <mergeCell ref="C150:I150"/>
    <mergeCell ref="A168:B168"/>
    <mergeCell ref="C170:I170"/>
    <mergeCell ref="G188:H188"/>
    <mergeCell ref="G190:H190"/>
    <mergeCell ref="G239:H239"/>
    <mergeCell ref="C172:F172"/>
    <mergeCell ref="L176:P184"/>
    <mergeCell ref="C230:I231"/>
    <mergeCell ref="C217:I218"/>
    <mergeCell ref="C192:I193"/>
    <mergeCell ref="A176:B176"/>
  </mergeCells>
  <phoneticPr fontId="8"/>
  <dataValidations count="16">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0:E11" xr:uid="{00000000-0002-0000-0000-000001000000}">
      <formula1>"1,2,3,4,5,6,7,8,9,10,11,12"</formula1>
    </dataValidation>
    <dataValidation type="list" allowBlank="1" showInputMessage="1" showErrorMessage="1" errorTitle="日にちの入力" error="日にちを選択して下さい" sqref="G10:G11" xr:uid="{00000000-0002-0000-0000-000002000000}">
      <formula1>"1,2,3,4,5,6,7,8,9,10,11,12,13,14,15,16,17,18,19,20,21,22,23,24,25,26,27,28,29,30,31"</formula1>
    </dataValidation>
    <dataValidation type="list" allowBlank="1" showInputMessage="1" showErrorMessage="1" sqref="C72" xr:uid="{00000000-0002-0000-0000-000003000000}">
      <formula1>"○,-"</formula1>
    </dataValidation>
    <dataValidation type="list" allowBlank="1" showInputMessage="1" showErrorMessage="1" sqref="C166:D166" xr:uid="{00000000-0002-0000-0000-000004000000}">
      <formula1>"徒歩,車両"</formula1>
    </dataValidation>
    <dataValidation type="list" allowBlank="1" showInputMessage="1" showErrorMessage="1" sqref="C273:D273 C289:D289 C279:D279 C296:D296" xr:uid="{00000000-0002-0000-0000-000005000000}">
      <formula1>"１,２,３,４,５,６,７,８,９,１０,１１,１２"</formula1>
    </dataValidation>
    <dataValidation type="list" allowBlank="1" showInputMessage="1" sqref="C275:I275 C281:I281" xr:uid="{00000000-0002-0000-0000-000006000000}">
      <formula1>"防災情報及び避難誘導,防災情報,避難誘導"</formula1>
    </dataValidation>
    <dataValidation type="list" allowBlank="1" showInputMessage="1" sqref="C68:I68" xr:uid="{00000000-0002-0000-0000-000007000000}">
      <formula1>"ファックス,メール,電話"</formula1>
    </dataValidation>
    <dataValidation type="list" allowBlank="1" showInputMessage="1" showErrorMessage="1" sqref="G30:I30" xr:uid="{00000000-0002-0000-0000-000008000000}">
      <formula1>"平日と同じ,平日と異なる"</formula1>
    </dataValidation>
    <dataValidation operator="greaterThanOrEqual" allowBlank="1" showInputMessage="1" showErrorMessage="1" sqref="G178 G180 G182 G184 G186 G188 G190 G213 G215 G201 G203 G205 G207 G209 G211 G222 G224 G226 G228 G235 G237 G239 G241 G247 G249 G251 G258 G260" xr:uid="{00000000-0002-0000-0000-000009000000}"/>
    <dataValidation type="list" allowBlank="1" showInputMessage="1" showErrorMessage="1" sqref="C178 C180 C182 C184 C186 C188 C190 C197 C201 C203 C205 C207 C209 C211 C213 C215 C199 C249 C226 C228 C222 C239 C241 C260 C224 C235 C251 C237 C247 C258" xr:uid="{00000000-0002-0000-0000-00000A000000}">
      <formula1>"有,無"</formula1>
    </dataValidation>
    <dataValidation type="list" allowBlank="1" showInputMessage="1" sqref="C271:I271 C277:I277" xr:uid="{00000000-0002-0000-0000-00000B000000}">
      <formula1>"新規採用の職員,全職員"</formula1>
    </dataValidation>
    <dataValidation type="list" allowBlank="1" showInputMessage="1" sqref="C287:I287 C294:I294" xr:uid="{00000000-0002-0000-0000-00000C000000}">
      <formula1>"新規採用の職員,全職員,施設利用者,施設利用者（職員含む）"</formula1>
    </dataValidation>
    <dataValidation type="list" allowBlank="1" showInputMessage="1" sqref="C291:I291 C298:I298" xr:uid="{00000000-0002-0000-0000-00000D000000}">
      <formula1>"避難誘導,情報収集・伝達,情報収集・伝達及び避難誘導,避難訓練及び避難誘導"</formula1>
    </dataValidation>
    <dataValidation type="list" allowBlank="1" showInputMessage="1" showErrorMessage="1" sqref="C172" xr:uid="{00000000-0002-0000-0000-00000E000000}">
      <formula1>"徒歩(階段),エレベータ"</formula1>
    </dataValidation>
    <dataValidation type="list" allowBlank="1" showInputMessage="1" showErrorMessage="1" sqref="C269:D269 C285:D285" xr:uid="{00000000-0002-0000-0000-00000F000000}">
      <formula1>"１,２,３"</formula1>
    </dataValidation>
  </dataValidations>
  <hyperlinks>
    <hyperlink ref="J70" r:id="rId1" xr:uid="{00000000-0004-0000-0000-000000000000}"/>
    <hyperlink ref="C88" r:id="rId2" xr:uid="{00000000-0004-0000-0000-000001000000}"/>
    <hyperlink ref="C98" r:id="rId3" xr:uid="{00000000-0004-0000-0000-000002000000}"/>
    <hyperlink ref="C70" r:id="rId4" xr:uid="{00000000-0004-0000-0000-000003000000}"/>
  </hyperlinks>
  <pageMargins left="0.7" right="0.7" top="0.75" bottom="0.75" header="0.3" footer="0.3"/>
  <pageSetup paperSize="9" scale="72" orientation="portrait" r:id="rId5"/>
  <rowBreaks count="3" manualBreakCount="3">
    <brk id="65" max="9" man="1"/>
    <brk id="155" max="16383" man="1"/>
    <brk id="219" max="9"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47"/>
  <sheetViews>
    <sheetView showGridLines="0" view="pageBreakPreview" zoomScale="90" zoomScaleNormal="100" zoomScaleSheetLayoutView="90" workbookViewId="0">
      <selection activeCell="A179" sqref="A179:K179"/>
    </sheetView>
  </sheetViews>
  <sheetFormatPr defaultColWidth="9" defaultRowHeight="13.2"/>
  <cols>
    <col min="1" max="1" width="9" style="4" customWidth="1"/>
    <col min="2" max="6" width="9" style="4"/>
    <col min="7" max="8" width="4.33203125" style="4" customWidth="1"/>
    <col min="9" max="11" width="9" style="4"/>
    <col min="12" max="12" width="3" style="4" customWidth="1"/>
    <col min="13" max="13" width="18.77734375" style="4" customWidth="1"/>
    <col min="14" max="14" width="1.88671875" style="4" customWidth="1"/>
    <col min="15" max="15" width="11.44140625" style="4" customWidth="1"/>
    <col min="16" max="16" width="9" style="4" customWidth="1"/>
    <col min="17" max="16384" width="9" style="4"/>
  </cols>
  <sheetData>
    <row r="1" spans="1:12" ht="17.25" customHeight="1"/>
    <row r="2" spans="1:12" ht="17.25" customHeight="1"/>
    <row r="3" spans="1:12" ht="17.25" customHeight="1"/>
    <row r="4" spans="1:12" ht="17.25" customHeight="1"/>
    <row r="5" spans="1:12" ht="17.25" customHeight="1"/>
    <row r="6" spans="1:12" ht="17.25" customHeight="1"/>
    <row r="7" spans="1:12" ht="17.25" customHeight="1"/>
    <row r="8" spans="1:12" ht="17.25" customHeight="1"/>
    <row r="9" spans="1:12" ht="17.25" customHeight="1"/>
    <row r="10" spans="1:12" ht="17.25" customHeight="1"/>
    <row r="11" spans="1:12" ht="17.25" customHeight="1"/>
    <row r="12" spans="1:12" ht="17.25" customHeight="1"/>
    <row r="13" spans="1:12" ht="17.25" customHeight="1">
      <c r="A13" s="1"/>
    </row>
    <row r="14" spans="1:12" ht="17.25" customHeight="1">
      <c r="A14" s="1"/>
    </row>
    <row r="15" spans="1:12" ht="17.25" customHeight="1">
      <c r="A15" s="1"/>
    </row>
    <row r="16" spans="1:12" ht="17.25" customHeight="1">
      <c r="A16" s="340" t="s">
        <v>126</v>
      </c>
      <c r="B16" s="340"/>
      <c r="C16" s="340"/>
      <c r="D16" s="340"/>
      <c r="E16" s="340"/>
      <c r="F16" s="340"/>
      <c r="G16" s="340"/>
      <c r="H16" s="340"/>
      <c r="I16" s="340"/>
      <c r="J16" s="340"/>
      <c r="K16" s="340"/>
      <c r="L16" s="8"/>
    </row>
    <row r="17" spans="1:12" ht="17.25" customHeight="1">
      <c r="A17" s="340"/>
      <c r="B17" s="340"/>
      <c r="C17" s="340"/>
      <c r="D17" s="340"/>
      <c r="E17" s="340"/>
      <c r="F17" s="340"/>
      <c r="G17" s="340"/>
      <c r="H17" s="340"/>
      <c r="I17" s="340"/>
      <c r="J17" s="340"/>
      <c r="K17" s="340"/>
      <c r="L17" s="8"/>
    </row>
    <row r="18" spans="1:12" ht="17.25" customHeight="1">
      <c r="A18" s="2"/>
    </row>
    <row r="19" spans="1:12" ht="17.25" customHeight="1">
      <c r="A19" s="2"/>
    </row>
    <row r="20" spans="1:12" ht="17.25" customHeight="1">
      <c r="A20" s="2"/>
    </row>
    <row r="21" spans="1:12" ht="17.25" customHeight="1">
      <c r="A21" s="2"/>
    </row>
    <row r="22" spans="1:12" ht="17.25" customHeight="1">
      <c r="A22" s="2"/>
    </row>
    <row r="23" spans="1:12" ht="17.25" customHeight="1">
      <c r="A23" s="2"/>
    </row>
    <row r="24" spans="1:12" ht="17.25" customHeight="1">
      <c r="A24" s="2"/>
    </row>
    <row r="25" spans="1:12" ht="17.25" customHeight="1">
      <c r="A25" s="2"/>
    </row>
    <row r="26" spans="1:12" ht="17.25" customHeight="1">
      <c r="A26" s="2"/>
    </row>
    <row r="27" spans="1:12" ht="17.25" customHeight="1">
      <c r="A27" s="2"/>
    </row>
    <row r="28" spans="1:12" ht="17.25" customHeight="1">
      <c r="A28" s="2"/>
    </row>
    <row r="29" spans="1:12" ht="17.25" customHeight="1">
      <c r="L29" s="9"/>
    </row>
    <row r="30" spans="1:12" ht="17.25" customHeight="1">
      <c r="L30" s="9"/>
    </row>
    <row r="31" spans="1:12" ht="17.25" customHeight="1">
      <c r="A31" s="342" t="str">
        <f>入力シート!C12</f>
        <v>○○○○園</v>
      </c>
      <c r="B31" s="342"/>
      <c r="C31" s="342"/>
      <c r="D31" s="342"/>
      <c r="E31" s="342"/>
      <c r="F31" s="342"/>
      <c r="G31" s="342"/>
      <c r="H31" s="342"/>
      <c r="I31" s="342"/>
      <c r="J31" s="342"/>
      <c r="K31" s="342"/>
      <c r="L31" s="7"/>
    </row>
    <row r="32" spans="1:12" ht="17.25" customHeight="1">
      <c r="A32" s="342"/>
      <c r="B32" s="342"/>
      <c r="C32" s="342"/>
      <c r="D32" s="342"/>
      <c r="E32" s="342"/>
      <c r="F32" s="342"/>
      <c r="G32" s="342"/>
      <c r="H32" s="342"/>
      <c r="I32" s="342"/>
      <c r="J32" s="342"/>
      <c r="K32" s="342"/>
      <c r="L32" s="7"/>
    </row>
    <row r="33" spans="1:11" ht="17.25" customHeight="1"/>
    <row r="34" spans="1:11" ht="17.25" customHeight="1"/>
    <row r="35" spans="1:11" ht="17.25" customHeight="1"/>
    <row r="36" spans="1:11" ht="17.25" customHeight="1"/>
    <row r="37" spans="1:11" ht="17.25" customHeight="1">
      <c r="A37" s="341" t="str">
        <f ca="1">入力シート!C10&amp;"年 "&amp;入力シート!E10&amp;"月　作成"</f>
        <v>2023年 3月　作成</v>
      </c>
      <c r="B37" s="341"/>
      <c r="C37" s="341"/>
      <c r="D37" s="341"/>
      <c r="E37" s="341"/>
      <c r="F37" s="341"/>
      <c r="G37" s="341"/>
      <c r="H37" s="341"/>
      <c r="I37" s="341"/>
      <c r="J37" s="341"/>
      <c r="K37" s="341"/>
    </row>
    <row r="38" spans="1:11" ht="17.25" customHeight="1">
      <c r="A38" s="341"/>
      <c r="B38" s="341"/>
      <c r="C38" s="341"/>
      <c r="D38" s="341"/>
      <c r="E38" s="341"/>
      <c r="F38" s="341"/>
      <c r="G38" s="341"/>
      <c r="H38" s="341"/>
      <c r="I38" s="341"/>
      <c r="J38" s="341"/>
      <c r="K38" s="341"/>
    </row>
    <row r="39" spans="1:11" ht="17.25" customHeight="1"/>
    <row r="40" spans="1:11" ht="17.25" customHeight="1"/>
    <row r="41" spans="1:11" ht="17.25" customHeight="1"/>
    <row r="42" spans="1:11" ht="17.25" customHeight="1">
      <c r="A42" s="2"/>
    </row>
    <row r="43" spans="1:11" ht="17.25" customHeight="1">
      <c r="A43" s="2"/>
    </row>
    <row r="44" spans="1:11" ht="17.25" customHeight="1">
      <c r="A44" s="2"/>
    </row>
    <row r="45" spans="1:11" ht="17.25" customHeight="1">
      <c r="A45" s="2"/>
    </row>
    <row r="46" spans="1:11" ht="17.25" customHeight="1">
      <c r="A46" s="2"/>
    </row>
    <row r="47" spans="1:11" ht="17.25" customHeight="1">
      <c r="A47" s="2"/>
    </row>
    <row r="48" spans="1:11" ht="17.25" customHeight="1">
      <c r="A48" s="2"/>
    </row>
    <row r="49" spans="1:26" ht="16.2">
      <c r="A49" s="301" t="s">
        <v>214</v>
      </c>
      <c r="B49" s="301"/>
      <c r="C49" s="301"/>
      <c r="D49" s="301"/>
      <c r="E49" s="301"/>
      <c r="F49" s="301"/>
      <c r="G49" s="301"/>
      <c r="H49" s="301"/>
      <c r="I49" s="301"/>
      <c r="J49" s="301"/>
      <c r="K49" s="301"/>
      <c r="L49" s="10"/>
    </row>
    <row r="50" spans="1:26" ht="17.25" customHeight="1">
      <c r="A50" s="324" t="s">
        <v>215</v>
      </c>
      <c r="B50" s="324"/>
      <c r="C50" s="324"/>
      <c r="D50" s="324"/>
      <c r="E50" s="324"/>
      <c r="F50" s="324"/>
      <c r="G50" s="324"/>
      <c r="H50" s="324"/>
      <c r="I50" s="324"/>
      <c r="J50" s="324"/>
      <c r="K50" s="324"/>
      <c r="L50" s="12"/>
      <c r="Z50" s="4" t="s">
        <v>10</v>
      </c>
    </row>
    <row r="51" spans="1:26" ht="17.25" customHeight="1">
      <c r="A51" s="324" t="s">
        <v>216</v>
      </c>
      <c r="B51" s="324"/>
      <c r="C51" s="324"/>
      <c r="D51" s="324"/>
      <c r="E51" s="324"/>
      <c r="F51" s="324"/>
      <c r="G51" s="324"/>
      <c r="H51" s="324"/>
      <c r="I51" s="324"/>
      <c r="J51" s="324"/>
      <c r="K51" s="324"/>
      <c r="L51" s="108"/>
    </row>
    <row r="52" spans="1:26" ht="17.25" customHeight="1">
      <c r="A52" s="324" t="s">
        <v>218</v>
      </c>
      <c r="B52" s="324"/>
      <c r="C52" s="324"/>
      <c r="D52" s="324"/>
      <c r="E52" s="324"/>
      <c r="F52" s="324"/>
      <c r="G52" s="324"/>
      <c r="H52" s="324"/>
      <c r="I52" s="324"/>
      <c r="J52" s="324"/>
      <c r="K52" s="324"/>
      <c r="L52" s="108"/>
    </row>
    <row r="53" spans="1:26" ht="17.25" customHeight="1">
      <c r="A53" s="324" t="s">
        <v>217</v>
      </c>
      <c r="B53" s="324"/>
      <c r="C53" s="324"/>
      <c r="D53" s="324"/>
      <c r="E53" s="324"/>
      <c r="F53" s="324"/>
      <c r="G53" s="324"/>
      <c r="H53" s="324"/>
      <c r="I53" s="324"/>
      <c r="J53" s="324"/>
      <c r="K53" s="324"/>
      <c r="L53" s="12"/>
    </row>
    <row r="54" spans="1:26" ht="17.25" customHeight="1">
      <c r="A54" s="12"/>
      <c r="B54" s="12"/>
      <c r="C54" s="12"/>
      <c r="D54" s="12"/>
      <c r="E54" s="54"/>
      <c r="F54" s="12"/>
      <c r="G54" s="108"/>
      <c r="H54" s="12"/>
      <c r="I54" s="12"/>
      <c r="J54" s="12"/>
      <c r="K54" s="12"/>
      <c r="L54" s="12"/>
    </row>
    <row r="55" spans="1:26" ht="17.25" customHeight="1">
      <c r="A55" s="343" t="s">
        <v>225</v>
      </c>
      <c r="B55" s="343"/>
      <c r="C55" s="343"/>
      <c r="D55" s="343"/>
      <c r="E55" s="343"/>
      <c r="F55" s="343"/>
      <c r="G55" s="343"/>
      <c r="H55" s="343"/>
      <c r="I55" s="343"/>
      <c r="J55" s="343"/>
      <c r="K55" s="343"/>
      <c r="L55" s="59"/>
    </row>
    <row r="56" spans="1:26" ht="17.25" customHeight="1">
      <c r="A56" s="314" t="s">
        <v>219</v>
      </c>
      <c r="B56" s="314"/>
      <c r="C56" s="314"/>
      <c r="D56" s="314"/>
      <c r="E56" s="314"/>
      <c r="F56" s="314"/>
      <c r="G56" s="314"/>
      <c r="H56" s="314"/>
      <c r="I56" s="314"/>
      <c r="J56" s="314"/>
      <c r="K56" s="314"/>
      <c r="L56" s="59"/>
    </row>
    <row r="57" spans="1:26" ht="17.25" customHeight="1">
      <c r="A57" s="314" t="s">
        <v>220</v>
      </c>
      <c r="B57" s="314"/>
      <c r="C57" s="314"/>
      <c r="D57" s="314"/>
      <c r="E57" s="314"/>
      <c r="F57" s="314"/>
      <c r="G57" s="314"/>
      <c r="H57" s="314"/>
      <c r="I57" s="314"/>
      <c r="J57" s="314"/>
      <c r="K57" s="314"/>
      <c r="L57" s="59"/>
    </row>
    <row r="58" spans="1:26" ht="17.25" customHeight="1">
      <c r="A58" s="59"/>
      <c r="B58" s="59"/>
      <c r="C58" s="59"/>
      <c r="D58" s="59"/>
      <c r="E58" s="59"/>
      <c r="F58" s="59"/>
      <c r="G58" s="108"/>
      <c r="H58" s="59"/>
      <c r="I58" s="59"/>
      <c r="J58" s="59"/>
      <c r="K58" s="59"/>
      <c r="L58" s="59"/>
    </row>
    <row r="59" spans="1:26" ht="16.2">
      <c r="A59" s="301" t="s">
        <v>226</v>
      </c>
      <c r="B59" s="301"/>
      <c r="C59" s="301"/>
      <c r="D59" s="301"/>
      <c r="E59" s="301"/>
      <c r="F59" s="301"/>
      <c r="G59" s="301"/>
      <c r="H59" s="301"/>
      <c r="I59" s="301"/>
      <c r="J59" s="301"/>
      <c r="K59" s="301"/>
      <c r="L59" s="10"/>
    </row>
    <row r="60" spans="1:26" ht="18" customHeight="1">
      <c r="A60" s="314" t="s">
        <v>221</v>
      </c>
      <c r="B60" s="314"/>
      <c r="C60" s="314"/>
      <c r="D60" s="314"/>
      <c r="E60" s="314"/>
      <c r="F60" s="314"/>
      <c r="G60" s="314"/>
      <c r="H60" s="314"/>
      <c r="I60" s="314"/>
      <c r="J60" s="314"/>
      <c r="K60" s="314"/>
      <c r="L60" s="12"/>
    </row>
    <row r="61" spans="1:26" ht="18" customHeight="1">
      <c r="A61" s="314" t="s">
        <v>222</v>
      </c>
      <c r="B61" s="314"/>
      <c r="C61" s="314"/>
      <c r="D61" s="314"/>
      <c r="E61" s="314"/>
      <c r="F61" s="314"/>
      <c r="G61" s="314"/>
      <c r="H61" s="314"/>
      <c r="I61" s="314"/>
      <c r="J61" s="314"/>
      <c r="K61" s="314"/>
      <c r="L61" s="108"/>
    </row>
    <row r="62" spans="1:26" ht="18" customHeight="1">
      <c r="A62" s="314" t="s">
        <v>223</v>
      </c>
      <c r="B62" s="314"/>
      <c r="C62" s="314"/>
      <c r="D62" s="314"/>
      <c r="E62" s="314"/>
      <c r="F62" s="314"/>
      <c r="G62" s="314"/>
      <c r="H62" s="314"/>
      <c r="I62" s="314"/>
      <c r="J62" s="314"/>
      <c r="K62" s="314"/>
      <c r="L62" s="108"/>
    </row>
    <row r="63" spans="1:26" ht="17.399999999999999">
      <c r="A63" s="11"/>
      <c r="B63" s="11"/>
      <c r="C63" s="11"/>
      <c r="D63" s="11"/>
      <c r="E63" s="11"/>
      <c r="F63" s="11"/>
      <c r="G63" s="11"/>
      <c r="H63" s="11"/>
      <c r="I63" s="11"/>
      <c r="J63" s="11"/>
      <c r="K63" s="11"/>
      <c r="L63" s="11"/>
    </row>
    <row r="64" spans="1:26" ht="17.399999999999999">
      <c r="A64" s="296" t="s">
        <v>367</v>
      </c>
      <c r="B64" s="296"/>
      <c r="C64" s="296"/>
      <c r="D64" s="296"/>
      <c r="E64" s="296"/>
      <c r="F64" s="296"/>
      <c r="G64" s="296"/>
      <c r="H64" s="296"/>
      <c r="I64" s="296"/>
      <c r="J64" s="296"/>
      <c r="K64" s="296"/>
      <c r="L64" s="11"/>
    </row>
    <row r="65" spans="1:12" ht="6.75" customHeight="1" thickBot="1">
      <c r="A65" s="11"/>
      <c r="B65" s="11"/>
      <c r="C65" s="11"/>
      <c r="D65" s="11"/>
      <c r="E65" s="11"/>
      <c r="F65" s="11"/>
      <c r="G65" s="11"/>
      <c r="H65" s="11"/>
      <c r="I65" s="11"/>
      <c r="J65" s="11"/>
      <c r="K65" s="11"/>
      <c r="L65" s="11"/>
    </row>
    <row r="66" spans="1:12" ht="17.399999999999999">
      <c r="A66" s="11"/>
      <c r="B66" s="319" t="s">
        <v>26</v>
      </c>
      <c r="C66" s="320"/>
      <c r="D66" s="320"/>
      <c r="E66" s="320"/>
      <c r="F66" s="320"/>
      <c r="G66" s="320"/>
      <c r="H66" s="320"/>
      <c r="I66" s="320"/>
      <c r="J66" s="321"/>
      <c r="K66" s="11"/>
      <c r="L66" s="11"/>
    </row>
    <row r="67" spans="1:12" ht="17.399999999999999">
      <c r="A67" s="11"/>
      <c r="B67" s="329" t="s">
        <v>22</v>
      </c>
      <c r="C67" s="330"/>
      <c r="D67" s="330"/>
      <c r="E67" s="331"/>
      <c r="F67" s="332" t="s">
        <v>23</v>
      </c>
      <c r="G67" s="330"/>
      <c r="H67" s="330"/>
      <c r="I67" s="330"/>
      <c r="J67" s="333"/>
      <c r="K67" s="11"/>
      <c r="L67" s="11"/>
    </row>
    <row r="68" spans="1:12" ht="18" thickBot="1">
      <c r="A68" s="11"/>
      <c r="B68" s="334" t="s">
        <v>24</v>
      </c>
      <c r="C68" s="335"/>
      <c r="D68" s="336" t="s">
        <v>25</v>
      </c>
      <c r="E68" s="335"/>
      <c r="F68" s="336" t="s">
        <v>24</v>
      </c>
      <c r="G68" s="337"/>
      <c r="H68" s="335"/>
      <c r="I68" s="336" t="s">
        <v>25</v>
      </c>
      <c r="J68" s="434"/>
      <c r="K68" s="11"/>
      <c r="L68" s="11"/>
    </row>
    <row r="69" spans="1:12" ht="18" thickTop="1">
      <c r="A69" s="11"/>
      <c r="B69" s="322" t="s">
        <v>27</v>
      </c>
      <c r="C69" s="323"/>
      <c r="D69" s="293" t="s">
        <v>27</v>
      </c>
      <c r="E69" s="323"/>
      <c r="F69" s="114"/>
      <c r="G69" s="115"/>
      <c r="H69" s="136"/>
      <c r="I69" s="114"/>
      <c r="J69" s="174"/>
      <c r="K69" s="11"/>
      <c r="L69" s="11"/>
    </row>
    <row r="70" spans="1:12" ht="17.399999999999999">
      <c r="A70" s="11"/>
      <c r="B70" s="326" t="str">
        <f>入力シート!I26&amp;"名"</f>
        <v>0名</v>
      </c>
      <c r="C70" s="327"/>
      <c r="D70" s="328" t="str">
        <f>入力シート!E26&amp;"名"</f>
        <v>0名</v>
      </c>
      <c r="E70" s="327"/>
      <c r="F70" s="293" t="s">
        <v>23</v>
      </c>
      <c r="G70" s="294"/>
      <c r="H70" s="294"/>
      <c r="I70" s="293" t="s">
        <v>23</v>
      </c>
      <c r="J70" s="295"/>
      <c r="K70" s="11"/>
      <c r="L70" s="11"/>
    </row>
    <row r="71" spans="1:12" ht="17.399999999999999">
      <c r="A71" s="11"/>
      <c r="B71" s="435" t="s">
        <v>28</v>
      </c>
      <c r="C71" s="436"/>
      <c r="D71" s="437" t="s">
        <v>28</v>
      </c>
      <c r="E71" s="436"/>
      <c r="F71" s="293" t="str">
        <f>IF(入力シート!G30="平日と異なる",入力シート!I32&amp;"名","（平日と同じ）")</f>
        <v>0名</v>
      </c>
      <c r="G71" s="294"/>
      <c r="H71" s="294"/>
      <c r="I71" s="293" t="str">
        <f>IF(入力シート!G30="平日と異なる",入力シート!E32&amp;"名","（平日と同じ）")</f>
        <v>0名</v>
      </c>
      <c r="J71" s="295"/>
      <c r="K71" s="11"/>
      <c r="L71" s="11"/>
    </row>
    <row r="72" spans="1:12" ht="18" thickBot="1">
      <c r="A72" s="11"/>
      <c r="B72" s="302" t="str">
        <f>入力シート!I28&amp;"名"</f>
        <v>0名</v>
      </c>
      <c r="C72" s="303"/>
      <c r="D72" s="304" t="str">
        <f>入力シート!E28&amp;"名"</f>
        <v>0名</v>
      </c>
      <c r="E72" s="303"/>
      <c r="F72" s="63"/>
      <c r="G72" s="64"/>
      <c r="H72" s="64"/>
      <c r="I72" s="63"/>
      <c r="J72" s="65"/>
      <c r="K72" s="11"/>
      <c r="L72" s="11"/>
    </row>
    <row r="73" spans="1:12" ht="17.399999999999999">
      <c r="A73" s="11"/>
      <c r="B73" s="11"/>
      <c r="C73" s="11"/>
      <c r="D73" s="11"/>
      <c r="E73" s="11"/>
      <c r="F73" s="11"/>
      <c r="G73" s="11"/>
      <c r="H73" s="11"/>
      <c r="I73" s="11"/>
      <c r="J73" s="11"/>
      <c r="K73" s="11"/>
      <c r="L73" s="11"/>
    </row>
    <row r="74" spans="1:12" ht="17.399999999999999">
      <c r="A74" s="301" t="s">
        <v>224</v>
      </c>
      <c r="B74" s="301"/>
      <c r="C74" s="301"/>
      <c r="D74" s="301"/>
      <c r="E74" s="301"/>
      <c r="F74" s="301"/>
      <c r="G74" s="301"/>
      <c r="H74" s="301"/>
      <c r="I74" s="301"/>
      <c r="J74" s="301"/>
      <c r="K74" s="301"/>
      <c r="L74" s="11"/>
    </row>
    <row r="75" spans="1:12" ht="17.399999999999999">
      <c r="A75" s="314" t="s">
        <v>373</v>
      </c>
      <c r="B75" s="314"/>
      <c r="C75" s="314"/>
      <c r="D75" s="314"/>
      <c r="E75" s="314"/>
      <c r="F75" s="314"/>
      <c r="G75" s="314"/>
      <c r="H75" s="314"/>
      <c r="I75" s="314"/>
      <c r="J75" s="314"/>
      <c r="K75" s="314"/>
      <c r="L75" s="11"/>
    </row>
    <row r="76" spans="1:12" ht="17.399999999999999">
      <c r="A76" s="314" t="s">
        <v>227</v>
      </c>
      <c r="B76" s="314"/>
      <c r="C76" s="314"/>
      <c r="D76" s="314"/>
      <c r="E76" s="314"/>
      <c r="F76" s="314"/>
      <c r="G76" s="314"/>
      <c r="H76" s="314"/>
      <c r="I76" s="314"/>
      <c r="J76" s="314"/>
      <c r="K76" s="314"/>
      <c r="L76" s="11"/>
    </row>
    <row r="77" spans="1:12" ht="17.399999999999999">
      <c r="A77" s="314" t="s">
        <v>228</v>
      </c>
      <c r="B77" s="314"/>
      <c r="C77" s="314"/>
      <c r="D77" s="314"/>
      <c r="E77" s="314"/>
      <c r="F77" s="314"/>
      <c r="G77" s="314"/>
      <c r="H77" s="314"/>
      <c r="I77" s="314"/>
      <c r="J77" s="314"/>
      <c r="K77" s="314"/>
      <c r="L77" s="11"/>
    </row>
    <row r="78" spans="1:12" ht="17.399999999999999">
      <c r="A78" s="292" t="s">
        <v>230</v>
      </c>
      <c r="B78" s="292"/>
      <c r="C78" s="292"/>
      <c r="D78" s="292"/>
      <c r="E78" s="292"/>
      <c r="F78" s="292"/>
      <c r="G78" s="292"/>
      <c r="H78" s="292"/>
      <c r="I78" s="292"/>
      <c r="J78" s="292"/>
      <c r="K78" s="292"/>
      <c r="L78" s="11"/>
    </row>
    <row r="79" spans="1:12" ht="18" customHeight="1">
      <c r="A79" s="314" t="s">
        <v>231</v>
      </c>
      <c r="B79" s="314"/>
      <c r="C79" s="314"/>
      <c r="D79" s="314"/>
      <c r="E79" s="314"/>
      <c r="F79" s="314"/>
      <c r="G79" s="314"/>
      <c r="H79" s="314"/>
      <c r="I79" s="314"/>
      <c r="J79" s="314"/>
      <c r="K79" s="314"/>
      <c r="L79" s="11"/>
    </row>
    <row r="80" spans="1:12" ht="17.399999999999999">
      <c r="A80" s="292" t="s">
        <v>232</v>
      </c>
      <c r="B80" s="292"/>
      <c r="C80" s="292"/>
      <c r="D80" s="292"/>
      <c r="E80" s="292"/>
      <c r="F80" s="292"/>
      <c r="G80" s="292"/>
      <c r="H80" s="292"/>
      <c r="I80" s="292"/>
      <c r="J80" s="292"/>
      <c r="K80" s="292"/>
      <c r="L80" s="11"/>
    </row>
    <row r="81" spans="1:12" ht="17.399999999999999">
      <c r="A81" s="292" t="s">
        <v>229</v>
      </c>
      <c r="B81" s="292"/>
      <c r="C81" s="292"/>
      <c r="D81" s="292"/>
      <c r="E81" s="292"/>
      <c r="F81" s="292"/>
      <c r="G81" s="292"/>
      <c r="H81" s="292"/>
      <c r="I81" s="292"/>
      <c r="J81" s="292"/>
      <c r="K81" s="292"/>
      <c r="L81" s="11"/>
    </row>
    <row r="82" spans="1:12" ht="17.399999999999999">
      <c r="A82" s="292" t="s">
        <v>233</v>
      </c>
      <c r="B82" s="292"/>
      <c r="C82" s="292"/>
      <c r="D82" s="292"/>
      <c r="E82" s="292"/>
      <c r="F82" s="292"/>
      <c r="G82" s="292"/>
      <c r="H82" s="292"/>
      <c r="I82" s="292"/>
      <c r="J82" s="292"/>
      <c r="K82" s="292"/>
      <c r="L82" s="11"/>
    </row>
    <row r="83" spans="1:12" ht="17.399999999999999">
      <c r="A83" s="292" t="s">
        <v>234</v>
      </c>
      <c r="B83" s="292"/>
      <c r="C83" s="292"/>
      <c r="D83" s="292"/>
      <c r="E83" s="292"/>
      <c r="F83" s="292"/>
      <c r="G83" s="292"/>
      <c r="H83" s="292"/>
      <c r="I83" s="292"/>
      <c r="J83" s="292"/>
      <c r="K83" s="292"/>
      <c r="L83" s="11"/>
    </row>
    <row r="84" spans="1:12" ht="17.399999999999999">
      <c r="A84" s="292" t="s">
        <v>235</v>
      </c>
      <c r="B84" s="292"/>
      <c r="C84" s="292"/>
      <c r="D84" s="292"/>
      <c r="E84" s="292"/>
      <c r="F84" s="292"/>
      <c r="G84" s="292"/>
      <c r="H84" s="292"/>
      <c r="I84" s="292"/>
      <c r="J84" s="292"/>
      <c r="K84" s="292"/>
      <c r="L84" s="11"/>
    </row>
    <row r="85" spans="1:12" ht="17.399999999999999">
      <c r="A85" s="292" t="s">
        <v>236</v>
      </c>
      <c r="B85" s="292"/>
      <c r="C85" s="292"/>
      <c r="D85" s="292"/>
      <c r="E85" s="292"/>
      <c r="F85" s="292"/>
      <c r="G85" s="292"/>
      <c r="H85" s="292"/>
      <c r="I85" s="292"/>
      <c r="J85" s="292"/>
      <c r="K85" s="292"/>
      <c r="L85" s="11"/>
    </row>
    <row r="86" spans="1:12" ht="60" customHeight="1">
      <c r="A86" s="314" t="s">
        <v>394</v>
      </c>
      <c r="B86" s="314"/>
      <c r="C86" s="314"/>
      <c r="D86" s="314"/>
      <c r="E86" s="314"/>
      <c r="F86" s="314"/>
      <c r="G86" s="314"/>
      <c r="H86" s="314"/>
      <c r="I86" s="314"/>
      <c r="J86" s="314"/>
      <c r="K86" s="314"/>
      <c r="L86" s="11"/>
    </row>
    <row r="87" spans="1:12" ht="18.75" customHeight="1">
      <c r="A87" s="314" t="s">
        <v>393</v>
      </c>
      <c r="B87" s="314"/>
      <c r="C87" s="314"/>
      <c r="D87" s="314"/>
      <c r="E87" s="314"/>
      <c r="F87" s="314"/>
      <c r="G87" s="314"/>
      <c r="H87" s="314"/>
      <c r="I87" s="314"/>
      <c r="J87" s="314"/>
      <c r="K87" s="314"/>
      <c r="L87" s="11"/>
    </row>
    <row r="88" spans="1:12" ht="17.399999999999999">
      <c r="A88" s="110"/>
      <c r="B88" s="110"/>
      <c r="C88" s="110"/>
      <c r="D88" s="110"/>
      <c r="E88" s="110"/>
      <c r="F88" s="110"/>
      <c r="G88" s="110"/>
      <c r="H88" s="110"/>
      <c r="I88" s="110"/>
      <c r="J88" s="110"/>
      <c r="K88" s="110"/>
      <c r="L88" s="11"/>
    </row>
    <row r="89" spans="1:12" ht="17.399999999999999">
      <c r="A89" s="110"/>
      <c r="B89" s="110"/>
      <c r="C89" s="110"/>
      <c r="D89" s="110"/>
      <c r="E89" s="110"/>
      <c r="F89" s="110"/>
      <c r="G89" s="110"/>
      <c r="H89" s="110"/>
      <c r="I89" s="110"/>
      <c r="J89" s="110"/>
      <c r="K89" s="110"/>
      <c r="L89" s="11"/>
    </row>
    <row r="90" spans="1:12" ht="17.399999999999999">
      <c r="A90" s="110"/>
      <c r="B90" s="110"/>
      <c r="C90" s="110"/>
      <c r="D90" s="110"/>
      <c r="E90" s="110"/>
      <c r="F90" s="110"/>
      <c r="G90" s="110"/>
      <c r="H90" s="110"/>
      <c r="I90" s="110"/>
      <c r="J90" s="110"/>
      <c r="K90" s="110"/>
      <c r="L90" s="11"/>
    </row>
    <row r="91" spans="1:12" ht="17.399999999999999">
      <c r="A91" s="110"/>
      <c r="B91" s="110"/>
      <c r="C91" s="110"/>
      <c r="D91" s="110"/>
      <c r="E91" s="110"/>
      <c r="F91" s="110"/>
      <c r="G91" s="110"/>
      <c r="H91" s="110"/>
      <c r="I91" s="110"/>
      <c r="J91" s="110"/>
      <c r="K91" s="110"/>
      <c r="L91" s="11"/>
    </row>
    <row r="92" spans="1:12" ht="18" customHeight="1">
      <c r="A92" s="19"/>
      <c r="B92" s="19"/>
      <c r="C92" s="19"/>
      <c r="D92" s="19"/>
      <c r="E92" s="19"/>
      <c r="F92" s="19"/>
      <c r="G92" s="19"/>
      <c r="H92" s="19"/>
      <c r="I92" s="19"/>
      <c r="J92" s="19"/>
      <c r="K92" s="19"/>
      <c r="L92" s="19"/>
    </row>
    <row r="93" spans="1:12" ht="18" customHeight="1">
      <c r="A93" s="314" t="s">
        <v>374</v>
      </c>
      <c r="B93" s="314"/>
      <c r="C93" s="314"/>
      <c r="D93" s="314"/>
      <c r="E93" s="314"/>
      <c r="F93" s="314"/>
      <c r="G93" s="314"/>
      <c r="H93" s="314"/>
      <c r="I93" s="314"/>
      <c r="J93" s="314"/>
      <c r="K93" s="314"/>
      <c r="L93" s="19"/>
    </row>
    <row r="94" spans="1:12" ht="7.5" customHeight="1">
      <c r="A94" s="108"/>
      <c r="B94" s="108"/>
      <c r="C94" s="108"/>
      <c r="D94" s="108"/>
      <c r="E94" s="108"/>
      <c r="F94" s="108"/>
      <c r="G94" s="108"/>
      <c r="H94" s="108"/>
      <c r="I94" s="108"/>
      <c r="J94" s="108"/>
      <c r="K94" s="108"/>
      <c r="L94" s="19"/>
    </row>
    <row r="95" spans="1:12" ht="18" customHeight="1">
      <c r="A95" s="109" t="s">
        <v>237</v>
      </c>
      <c r="B95" s="19"/>
      <c r="C95" s="19"/>
      <c r="D95" s="19"/>
      <c r="E95" s="19"/>
      <c r="F95" s="19"/>
      <c r="G95" s="19"/>
      <c r="H95" s="19"/>
      <c r="I95" s="19"/>
      <c r="J95" s="19"/>
      <c r="K95" s="19"/>
      <c r="L95" s="19"/>
    </row>
    <row r="96" spans="1:12" ht="7.5" customHeight="1" thickBot="1">
      <c r="A96" s="19"/>
      <c r="B96" s="19"/>
      <c r="C96" s="19"/>
      <c r="D96" s="19"/>
      <c r="E96" s="19"/>
      <c r="F96" s="19"/>
      <c r="G96" s="19"/>
      <c r="H96" s="19"/>
      <c r="I96" s="19"/>
      <c r="J96" s="19"/>
      <c r="K96" s="19"/>
      <c r="L96" s="19"/>
    </row>
    <row r="97" spans="1:12" s="124" customFormat="1" ht="18" customHeight="1" thickBot="1">
      <c r="A97" s="109"/>
      <c r="B97" s="429" t="s">
        <v>251</v>
      </c>
      <c r="C97" s="430"/>
      <c r="D97" s="430"/>
      <c r="E97" s="432" t="str">
        <f>入力シート!C36</f>
        <v>施設長　《役職》○○○○</v>
      </c>
      <c r="F97" s="432"/>
      <c r="G97" s="432"/>
      <c r="H97" s="432"/>
      <c r="I97" s="432"/>
      <c r="J97" s="433"/>
      <c r="K97" s="109"/>
      <c r="L97" s="109"/>
    </row>
    <row r="98" spans="1:12" s="124" customFormat="1" ht="18" customHeight="1" thickBot="1">
      <c r="A98" s="109"/>
      <c r="B98" s="109"/>
      <c r="C98" s="109"/>
      <c r="D98" s="109"/>
      <c r="E98" s="109"/>
      <c r="F98" s="109"/>
      <c r="G98" s="109"/>
      <c r="H98" s="109"/>
      <c r="I98" s="109"/>
      <c r="J98" s="109"/>
      <c r="K98" s="109"/>
      <c r="L98" s="109"/>
    </row>
    <row r="99" spans="1:12" s="124" customFormat="1" ht="18" customHeight="1" thickBot="1">
      <c r="A99" s="109"/>
      <c r="B99" s="429" t="s">
        <v>239</v>
      </c>
      <c r="C99" s="430"/>
      <c r="D99" s="431"/>
      <c r="E99" s="109"/>
      <c r="F99" s="429" t="s">
        <v>243</v>
      </c>
      <c r="G99" s="430"/>
      <c r="H99" s="338" t="str">
        <f>入力シート!C38</f>
        <v>班長　　《役職》○○○○</v>
      </c>
      <c r="I99" s="338"/>
      <c r="J99" s="338"/>
      <c r="K99" s="339"/>
      <c r="L99" s="109"/>
    </row>
    <row r="100" spans="1:12" s="124" customFormat="1" ht="7.5" customHeight="1" thickBot="1">
      <c r="A100" s="109"/>
      <c r="B100" s="109"/>
      <c r="C100" s="109"/>
      <c r="D100" s="109"/>
      <c r="E100" s="109"/>
      <c r="F100" s="109"/>
      <c r="G100" s="109"/>
      <c r="H100" s="109"/>
      <c r="I100" s="109"/>
      <c r="J100" s="109"/>
      <c r="K100" s="109"/>
      <c r="L100" s="109"/>
    </row>
    <row r="101" spans="1:12" s="124" customFormat="1" ht="18" customHeight="1" thickBot="1">
      <c r="A101" s="109"/>
      <c r="B101" s="109"/>
      <c r="C101" s="112"/>
      <c r="D101" s="112"/>
      <c r="E101" s="109"/>
      <c r="F101" s="429" t="s">
        <v>242</v>
      </c>
      <c r="G101" s="430"/>
      <c r="H101" s="338" t="str">
        <f>入力シート!C40</f>
        <v>副班長　《役職》○○○○</v>
      </c>
      <c r="I101" s="338"/>
      <c r="J101" s="338"/>
      <c r="K101" s="339"/>
      <c r="L101" s="109"/>
    </row>
    <row r="102" spans="1:12" s="124" customFormat="1" ht="18" customHeight="1" thickBot="1">
      <c r="A102" s="109"/>
      <c r="B102" s="109"/>
      <c r="C102" s="109"/>
      <c r="D102" s="109"/>
      <c r="E102" s="109"/>
      <c r="F102" s="109"/>
      <c r="G102" s="109"/>
      <c r="H102" s="109"/>
      <c r="I102" s="109"/>
      <c r="J102" s="109"/>
      <c r="K102" s="109"/>
      <c r="L102" s="109"/>
    </row>
    <row r="103" spans="1:12" s="124" customFormat="1" ht="18" customHeight="1" thickBot="1">
      <c r="A103" s="109"/>
      <c r="B103" s="109"/>
      <c r="C103" s="429" t="s">
        <v>240</v>
      </c>
      <c r="D103" s="431"/>
      <c r="E103" s="109"/>
      <c r="F103" s="429" t="s">
        <v>243</v>
      </c>
      <c r="G103" s="430"/>
      <c r="H103" s="338" t="str">
        <f>入力シート!C42</f>
        <v>班長　　《役職》○○○○</v>
      </c>
      <c r="I103" s="338"/>
      <c r="J103" s="338"/>
      <c r="K103" s="339"/>
      <c r="L103" s="109"/>
    </row>
    <row r="104" spans="1:12" s="124" customFormat="1" ht="7.5" customHeight="1" thickBot="1">
      <c r="A104" s="109"/>
      <c r="B104" s="109"/>
      <c r="C104" s="109"/>
      <c r="D104" s="109"/>
      <c r="E104" s="109"/>
      <c r="F104" s="109"/>
      <c r="G104" s="109"/>
      <c r="H104" s="109"/>
      <c r="I104" s="109"/>
      <c r="J104" s="109"/>
      <c r="K104" s="109"/>
      <c r="L104" s="109"/>
    </row>
    <row r="105" spans="1:12" s="124" customFormat="1" ht="18" customHeight="1" thickBot="1">
      <c r="A105" s="109"/>
      <c r="B105" s="109"/>
      <c r="C105" s="109"/>
      <c r="D105" s="109"/>
      <c r="E105" s="109"/>
      <c r="F105" s="429" t="s">
        <v>242</v>
      </c>
      <c r="G105" s="430"/>
      <c r="H105" s="338" t="str">
        <f>入力シート!C44</f>
        <v>副班長　《役職》○○○○</v>
      </c>
      <c r="I105" s="338"/>
      <c r="J105" s="338"/>
      <c r="K105" s="339"/>
      <c r="L105" s="109"/>
    </row>
    <row r="106" spans="1:12" s="124" customFormat="1" ht="18" customHeight="1" thickBot="1">
      <c r="A106" s="109"/>
      <c r="B106" s="109"/>
      <c r="C106" s="109"/>
      <c r="D106" s="109"/>
      <c r="E106" s="109"/>
      <c r="F106" s="109"/>
      <c r="G106" s="109"/>
      <c r="H106" s="109"/>
      <c r="I106" s="109"/>
      <c r="J106" s="109"/>
      <c r="K106" s="109"/>
      <c r="L106" s="109"/>
    </row>
    <row r="107" spans="1:12" s="124" customFormat="1" ht="18" customHeight="1" thickBot="1">
      <c r="A107" s="109"/>
      <c r="B107" s="109"/>
      <c r="C107" s="429" t="s">
        <v>241</v>
      </c>
      <c r="D107" s="431"/>
      <c r="E107" s="109"/>
      <c r="F107" s="429" t="s">
        <v>243</v>
      </c>
      <c r="G107" s="430"/>
      <c r="H107" s="338" t="str">
        <f>入力シート!C46</f>
        <v>班長　　《役職》○○○○</v>
      </c>
      <c r="I107" s="338"/>
      <c r="J107" s="338"/>
      <c r="K107" s="339"/>
      <c r="L107" s="109"/>
    </row>
    <row r="108" spans="1:12" s="124" customFormat="1" ht="7.5" customHeight="1" thickBot="1">
      <c r="A108" s="109"/>
      <c r="B108" s="109"/>
      <c r="C108" s="109"/>
      <c r="D108" s="109"/>
      <c r="E108" s="109"/>
      <c r="F108" s="109"/>
      <c r="G108" s="109"/>
      <c r="H108" s="109"/>
      <c r="I108" s="109"/>
      <c r="J108" s="109"/>
      <c r="K108" s="109"/>
      <c r="L108" s="109"/>
    </row>
    <row r="109" spans="1:12" s="124" customFormat="1" ht="18" customHeight="1" thickBot="1">
      <c r="A109" s="109"/>
      <c r="B109" s="109"/>
      <c r="C109" s="109"/>
      <c r="D109" s="109"/>
      <c r="E109" s="109"/>
      <c r="F109" s="429" t="s">
        <v>242</v>
      </c>
      <c r="G109" s="430"/>
      <c r="H109" s="338" t="str">
        <f>入力シート!C48</f>
        <v>副班長　《役職》○○○○</v>
      </c>
      <c r="I109" s="338"/>
      <c r="J109" s="338"/>
      <c r="K109" s="339"/>
      <c r="L109" s="109"/>
    </row>
    <row r="110" spans="1:12" s="124" customFormat="1" ht="18" customHeight="1">
      <c r="A110" s="109"/>
      <c r="B110" s="109"/>
      <c r="C110" s="109"/>
      <c r="D110" s="109"/>
      <c r="E110" s="109"/>
      <c r="F110" s="109"/>
      <c r="G110" s="109"/>
      <c r="H110" s="109"/>
      <c r="I110" s="109"/>
      <c r="J110" s="109"/>
      <c r="K110" s="109"/>
      <c r="L110" s="109"/>
    </row>
    <row r="111" spans="1:12" s="124" customFormat="1" ht="18" customHeight="1">
      <c r="A111" s="109" t="s">
        <v>244</v>
      </c>
      <c r="B111" s="109"/>
      <c r="C111" s="109"/>
      <c r="D111" s="109"/>
      <c r="E111" s="109"/>
      <c r="F111" s="109"/>
      <c r="G111" s="109"/>
      <c r="H111" s="109"/>
      <c r="I111" s="109"/>
      <c r="J111" s="109"/>
      <c r="K111" s="109"/>
      <c r="L111" s="109"/>
    </row>
    <row r="112" spans="1:12" s="124" customFormat="1" ht="7.5" customHeight="1" thickBot="1">
      <c r="A112" s="109"/>
      <c r="B112" s="109"/>
      <c r="C112" s="109"/>
      <c r="D112" s="109"/>
      <c r="E112" s="109"/>
      <c r="F112" s="109"/>
      <c r="G112" s="109"/>
      <c r="H112" s="109"/>
      <c r="I112" s="109"/>
      <c r="J112" s="109"/>
      <c r="K112" s="109"/>
      <c r="L112" s="109"/>
    </row>
    <row r="113" spans="1:12" s="124" customFormat="1" ht="18" customHeight="1" thickBot="1">
      <c r="A113" s="109"/>
      <c r="B113" s="429" t="s">
        <v>251</v>
      </c>
      <c r="C113" s="430"/>
      <c r="D113" s="430"/>
      <c r="E113" s="432" t="str">
        <f>入力シート!C52</f>
        <v>施設長　《役職》○○○○</v>
      </c>
      <c r="F113" s="432"/>
      <c r="G113" s="432"/>
      <c r="H113" s="432"/>
      <c r="I113" s="432"/>
      <c r="J113" s="433"/>
      <c r="K113" s="109"/>
      <c r="L113" s="109"/>
    </row>
    <row r="114" spans="1:12" s="124" customFormat="1" ht="18" customHeight="1" thickBot="1">
      <c r="A114" s="109"/>
      <c r="B114" s="109"/>
      <c r="C114" s="109"/>
      <c r="D114" s="109"/>
      <c r="E114" s="109"/>
      <c r="F114" s="109"/>
      <c r="G114" s="109"/>
      <c r="H114" s="109"/>
      <c r="I114" s="109"/>
      <c r="J114" s="109"/>
      <c r="K114" s="109"/>
      <c r="L114" s="109"/>
    </row>
    <row r="115" spans="1:12" s="124" customFormat="1" ht="18" customHeight="1" thickBot="1">
      <c r="A115" s="109"/>
      <c r="B115" s="429" t="s">
        <v>239</v>
      </c>
      <c r="C115" s="430"/>
      <c r="D115" s="431"/>
      <c r="E115" s="109"/>
      <c r="F115" s="429" t="s">
        <v>243</v>
      </c>
      <c r="G115" s="430"/>
      <c r="H115" s="338" t="str">
        <f>入力シート!C54</f>
        <v>班長　　《役職》○○○○</v>
      </c>
      <c r="I115" s="338"/>
      <c r="J115" s="338"/>
      <c r="K115" s="339"/>
      <c r="L115" s="109"/>
    </row>
    <row r="116" spans="1:12" s="124" customFormat="1" ht="7.5" customHeight="1" thickBot="1">
      <c r="A116" s="109"/>
      <c r="B116" s="109"/>
      <c r="C116" s="109"/>
      <c r="D116" s="109"/>
      <c r="E116" s="109"/>
      <c r="F116" s="109"/>
      <c r="G116" s="109"/>
      <c r="H116" s="109"/>
      <c r="I116" s="109"/>
      <c r="J116" s="109"/>
      <c r="K116" s="109"/>
      <c r="L116" s="109"/>
    </row>
    <row r="117" spans="1:12" s="124" customFormat="1" ht="18" customHeight="1" thickBot="1">
      <c r="A117" s="109"/>
      <c r="B117" s="109"/>
      <c r="C117" s="112"/>
      <c r="D117" s="112"/>
      <c r="E117" s="109"/>
      <c r="F117" s="429" t="s">
        <v>242</v>
      </c>
      <c r="G117" s="430"/>
      <c r="H117" s="338" t="str">
        <f>入力シート!C56</f>
        <v>副班長　《役職》○○○○</v>
      </c>
      <c r="I117" s="338"/>
      <c r="J117" s="338"/>
      <c r="K117" s="339"/>
      <c r="L117" s="109"/>
    </row>
    <row r="118" spans="1:12" s="124" customFormat="1" ht="18" customHeight="1" thickBot="1">
      <c r="A118" s="109"/>
      <c r="B118" s="109"/>
      <c r="C118" s="109"/>
      <c r="D118" s="109"/>
      <c r="E118" s="109"/>
      <c r="F118" s="109"/>
      <c r="G118" s="109"/>
      <c r="H118" s="109"/>
      <c r="I118" s="109"/>
      <c r="J118" s="109"/>
      <c r="K118" s="109"/>
      <c r="L118" s="109"/>
    </row>
    <row r="119" spans="1:12" s="124" customFormat="1" ht="18" customHeight="1" thickBot="1">
      <c r="A119" s="109"/>
      <c r="B119" s="109"/>
      <c r="C119" s="429" t="s">
        <v>240</v>
      </c>
      <c r="D119" s="431"/>
      <c r="E119" s="109"/>
      <c r="F119" s="429" t="s">
        <v>243</v>
      </c>
      <c r="G119" s="430"/>
      <c r="H119" s="338" t="str">
        <f>入力シート!C58</f>
        <v>班長　　《役職》○○○○</v>
      </c>
      <c r="I119" s="338"/>
      <c r="J119" s="338"/>
      <c r="K119" s="339"/>
      <c r="L119" s="109"/>
    </row>
    <row r="120" spans="1:12" s="124" customFormat="1" ht="7.5" customHeight="1" thickBot="1">
      <c r="A120" s="109"/>
      <c r="B120" s="109"/>
      <c r="C120" s="109"/>
      <c r="D120" s="109"/>
      <c r="E120" s="109"/>
      <c r="F120" s="109"/>
      <c r="G120" s="109"/>
      <c r="H120" s="109"/>
      <c r="I120" s="109"/>
      <c r="J120" s="109"/>
      <c r="K120" s="109"/>
      <c r="L120" s="109"/>
    </row>
    <row r="121" spans="1:12" s="124" customFormat="1" ht="18" customHeight="1" thickBot="1">
      <c r="A121" s="109"/>
      <c r="B121" s="109"/>
      <c r="C121" s="109"/>
      <c r="D121" s="109"/>
      <c r="E121" s="109"/>
      <c r="F121" s="429" t="s">
        <v>242</v>
      </c>
      <c r="G121" s="430"/>
      <c r="H121" s="338" t="str">
        <f>入力シート!C60</f>
        <v>副班長　《役職》○○○○</v>
      </c>
      <c r="I121" s="338"/>
      <c r="J121" s="338"/>
      <c r="K121" s="339"/>
      <c r="L121" s="109"/>
    </row>
    <row r="122" spans="1:12" s="124" customFormat="1" ht="18" customHeight="1" thickBot="1">
      <c r="A122" s="109"/>
      <c r="B122" s="109"/>
      <c r="C122" s="109"/>
      <c r="D122" s="109"/>
      <c r="E122" s="109"/>
      <c r="F122" s="109"/>
      <c r="G122" s="109"/>
      <c r="H122" s="109"/>
      <c r="I122" s="109"/>
      <c r="J122" s="109"/>
      <c r="K122" s="109"/>
      <c r="L122" s="109"/>
    </row>
    <row r="123" spans="1:12" s="124" customFormat="1" ht="18" customHeight="1" thickBot="1">
      <c r="A123" s="109"/>
      <c r="B123" s="109"/>
      <c r="C123" s="429" t="s">
        <v>241</v>
      </c>
      <c r="D123" s="431"/>
      <c r="E123" s="109"/>
      <c r="F123" s="429" t="s">
        <v>243</v>
      </c>
      <c r="G123" s="430"/>
      <c r="H123" s="338" t="str">
        <f>入力シート!C62</f>
        <v>班長　　《役職》○○○○</v>
      </c>
      <c r="I123" s="338"/>
      <c r="J123" s="338"/>
      <c r="K123" s="339"/>
      <c r="L123" s="109"/>
    </row>
    <row r="124" spans="1:12" s="124" customFormat="1" ht="7.5" customHeight="1" thickBot="1">
      <c r="A124" s="109"/>
      <c r="B124" s="109"/>
      <c r="C124" s="109"/>
      <c r="D124" s="109"/>
      <c r="E124" s="109"/>
      <c r="F124" s="109"/>
      <c r="G124" s="109"/>
      <c r="H124" s="109"/>
      <c r="I124" s="109"/>
      <c r="J124" s="109"/>
      <c r="K124" s="109"/>
      <c r="L124" s="109"/>
    </row>
    <row r="125" spans="1:12" s="124" customFormat="1" ht="18" customHeight="1" thickBot="1">
      <c r="A125" s="109"/>
      <c r="B125" s="109"/>
      <c r="C125" s="109"/>
      <c r="D125" s="109"/>
      <c r="E125" s="109"/>
      <c r="F125" s="429" t="s">
        <v>242</v>
      </c>
      <c r="G125" s="430"/>
      <c r="H125" s="338" t="str">
        <f>入力シート!C64</f>
        <v>副班長　《役職》○○○○</v>
      </c>
      <c r="I125" s="338"/>
      <c r="J125" s="338"/>
      <c r="K125" s="339"/>
      <c r="L125" s="109"/>
    </row>
    <row r="126" spans="1:12" s="124" customFormat="1" ht="18" customHeight="1">
      <c r="A126" s="109"/>
      <c r="B126" s="109"/>
      <c r="C126" s="109"/>
      <c r="D126" s="109"/>
      <c r="E126" s="109"/>
      <c r="F126" s="109"/>
      <c r="G126" s="109"/>
      <c r="H126" s="109"/>
      <c r="I126" s="109"/>
      <c r="J126" s="109"/>
      <c r="K126" s="109"/>
      <c r="L126" s="109"/>
    </row>
    <row r="127" spans="1:12" s="124" customFormat="1" ht="18" customHeight="1">
      <c r="A127" s="109" t="s">
        <v>375</v>
      </c>
      <c r="B127" s="109"/>
      <c r="C127" s="109"/>
      <c r="D127" s="109"/>
      <c r="E127" s="109"/>
      <c r="F127" s="109"/>
      <c r="G127" s="109"/>
      <c r="H127" s="109"/>
      <c r="I127" s="109"/>
      <c r="J127" s="109"/>
      <c r="K127" s="109"/>
      <c r="L127" s="109"/>
    </row>
    <row r="128" spans="1:12" s="124" customFormat="1" ht="18" customHeight="1" thickBot="1">
      <c r="A128" s="109"/>
      <c r="B128" s="109"/>
      <c r="C128" s="109"/>
      <c r="D128" s="109"/>
      <c r="E128" s="109"/>
      <c r="F128" s="109"/>
      <c r="G128" s="109"/>
      <c r="H128" s="109"/>
      <c r="I128" s="109"/>
      <c r="J128" s="109"/>
      <c r="K128" s="109"/>
      <c r="L128" s="109"/>
    </row>
    <row r="129" spans="1:12" s="124" customFormat="1" ht="18" customHeight="1" thickBot="1">
      <c r="A129" s="109"/>
      <c r="B129" s="429" t="s">
        <v>238</v>
      </c>
      <c r="C129" s="430"/>
      <c r="D129" s="431"/>
      <c r="E129" s="109"/>
      <c r="F129" s="109"/>
      <c r="G129" s="429" t="s">
        <v>247</v>
      </c>
      <c r="H129" s="430"/>
      <c r="I129" s="430"/>
      <c r="J129" s="431"/>
      <c r="K129" s="109"/>
      <c r="L129" s="109"/>
    </row>
    <row r="130" spans="1:12" s="124" customFormat="1" ht="18" customHeight="1" thickBot="1">
      <c r="A130" s="109"/>
      <c r="B130" s="109"/>
      <c r="C130" s="109"/>
      <c r="D130" s="109"/>
      <c r="E130" s="109"/>
      <c r="F130" s="109"/>
      <c r="G130" s="109"/>
      <c r="H130" s="109"/>
      <c r="I130" s="109"/>
      <c r="J130" s="109"/>
      <c r="K130" s="109"/>
      <c r="L130" s="109"/>
    </row>
    <row r="131" spans="1:12" ht="18" customHeight="1" thickBot="1">
      <c r="A131" s="19"/>
      <c r="B131" s="429" t="s">
        <v>239</v>
      </c>
      <c r="C131" s="430"/>
      <c r="D131" s="431"/>
      <c r="E131" s="19"/>
      <c r="F131" s="19"/>
      <c r="G131" s="429" t="s">
        <v>174</v>
      </c>
      <c r="H131" s="430"/>
      <c r="I131" s="430"/>
      <c r="J131" s="431"/>
      <c r="K131" s="19"/>
      <c r="L131" s="19"/>
    </row>
    <row r="132" spans="1:12" ht="18" customHeight="1" thickBot="1">
      <c r="A132" s="19"/>
      <c r="B132" s="109"/>
      <c r="C132" s="109"/>
      <c r="D132" s="109"/>
      <c r="E132" s="19"/>
      <c r="F132" s="19"/>
      <c r="G132" s="19"/>
      <c r="H132" s="19"/>
      <c r="I132" s="19"/>
      <c r="J132" s="19"/>
      <c r="K132" s="19"/>
      <c r="L132" s="19"/>
    </row>
    <row r="133" spans="1:12" ht="18" customHeight="1" thickBot="1">
      <c r="A133" s="19"/>
      <c r="B133" s="109"/>
      <c r="C133" s="429" t="s">
        <v>240</v>
      </c>
      <c r="D133" s="431"/>
      <c r="E133" s="19"/>
      <c r="F133" s="19"/>
      <c r="G133" s="429" t="s">
        <v>175</v>
      </c>
      <c r="H133" s="430"/>
      <c r="I133" s="430"/>
      <c r="J133" s="431"/>
      <c r="K133" s="19"/>
      <c r="L133" s="19"/>
    </row>
    <row r="134" spans="1:12" ht="18" customHeight="1" thickBot="1">
      <c r="A134" s="19"/>
      <c r="B134" s="109"/>
      <c r="C134" s="109"/>
      <c r="D134" s="109"/>
      <c r="E134" s="19"/>
      <c r="F134" s="19"/>
      <c r="G134" s="19"/>
      <c r="H134" s="19"/>
      <c r="I134" s="19"/>
      <c r="J134" s="19"/>
      <c r="K134" s="19"/>
      <c r="L134" s="19"/>
    </row>
    <row r="135" spans="1:12" ht="18" customHeight="1" thickBot="1">
      <c r="A135" s="19"/>
      <c r="B135" s="109"/>
      <c r="E135" s="19"/>
      <c r="F135" s="19"/>
      <c r="G135" s="429" t="s">
        <v>248</v>
      </c>
      <c r="H135" s="430"/>
      <c r="I135" s="430"/>
      <c r="J135" s="431"/>
      <c r="K135" s="19"/>
      <c r="L135" s="19"/>
    </row>
    <row r="136" spans="1:12" ht="18" customHeight="1" thickBot="1">
      <c r="A136" s="19"/>
      <c r="B136" s="109"/>
      <c r="C136" s="109"/>
      <c r="D136" s="109"/>
      <c r="E136" s="19"/>
      <c r="F136" s="19"/>
      <c r="G136" s="19"/>
      <c r="H136" s="19"/>
      <c r="I136" s="19"/>
      <c r="J136" s="19"/>
      <c r="K136" s="19"/>
      <c r="L136" s="19"/>
    </row>
    <row r="137" spans="1:12" ht="18" customHeight="1" thickBot="1">
      <c r="A137" s="19"/>
      <c r="C137" s="429" t="s">
        <v>241</v>
      </c>
      <c r="D137" s="431"/>
      <c r="E137" s="19"/>
      <c r="F137" s="19"/>
      <c r="G137" s="429" t="s">
        <v>249</v>
      </c>
      <c r="H137" s="430"/>
      <c r="I137" s="430"/>
      <c r="J137" s="431"/>
      <c r="K137" s="19"/>
      <c r="L137" s="19"/>
    </row>
    <row r="138" spans="1:12" ht="18" customHeight="1" thickBot="1">
      <c r="A138" s="19"/>
      <c r="B138" s="109"/>
      <c r="C138" s="109"/>
      <c r="D138" s="109"/>
      <c r="E138" s="19"/>
      <c r="F138" s="19"/>
      <c r="G138" s="19"/>
      <c r="H138" s="19"/>
      <c r="I138" s="19"/>
      <c r="J138" s="19"/>
      <c r="K138" s="19"/>
      <c r="L138" s="19"/>
    </row>
    <row r="139" spans="1:12" ht="18" customHeight="1" thickBot="1">
      <c r="A139" s="19"/>
      <c r="B139" s="109"/>
      <c r="C139" s="429" t="s">
        <v>246</v>
      </c>
      <c r="D139" s="431"/>
      <c r="E139" s="19"/>
      <c r="F139" s="19"/>
      <c r="G139" s="429" t="s">
        <v>250</v>
      </c>
      <c r="H139" s="430"/>
      <c r="I139" s="430"/>
      <c r="J139" s="431"/>
      <c r="K139" s="19"/>
      <c r="L139" s="19"/>
    </row>
    <row r="140" spans="1:12" ht="18" customHeight="1">
      <c r="A140" s="19"/>
      <c r="B140" s="109"/>
      <c r="C140" s="38"/>
      <c r="D140" s="38"/>
      <c r="E140" s="19"/>
      <c r="F140" s="19"/>
      <c r="G140" s="19"/>
      <c r="H140" s="112"/>
      <c r="I140" s="112"/>
      <c r="J140" s="112"/>
      <c r="K140" s="19"/>
      <c r="L140" s="19"/>
    </row>
    <row r="141" spans="1:12" ht="18" customHeight="1" thickBot="1">
      <c r="A141" s="19"/>
      <c r="B141" s="109"/>
      <c r="C141" s="38"/>
      <c r="F141" s="19"/>
      <c r="G141" s="19"/>
      <c r="H141" s="112"/>
      <c r="I141" s="112"/>
      <c r="J141" s="112"/>
      <c r="K141" s="19"/>
      <c r="L141" s="19"/>
    </row>
    <row r="142" spans="1:12" ht="18" customHeight="1" thickBot="1">
      <c r="A142" s="19"/>
      <c r="B142" s="109"/>
      <c r="C142" s="429" t="s">
        <v>245</v>
      </c>
      <c r="D142" s="430"/>
      <c r="E142" s="430"/>
      <c r="F142" s="431"/>
      <c r="G142" s="38"/>
      <c r="H142" s="112"/>
      <c r="I142" s="112"/>
      <c r="J142" s="112"/>
      <c r="K142" s="19"/>
      <c r="L142" s="19"/>
    </row>
    <row r="143" spans="1:12" ht="18" customHeight="1">
      <c r="A143" s="19"/>
      <c r="B143" s="19"/>
      <c r="C143" s="19"/>
      <c r="F143" s="19"/>
      <c r="G143" s="19"/>
      <c r="H143" s="19"/>
      <c r="I143" s="19"/>
      <c r="J143" s="19"/>
      <c r="K143" s="19"/>
      <c r="L143" s="19"/>
    </row>
    <row r="144" spans="1:12" ht="16.2">
      <c r="A144" s="301" t="s">
        <v>262</v>
      </c>
      <c r="B144" s="301"/>
      <c r="C144" s="301"/>
      <c r="D144" s="301"/>
      <c r="E144" s="301"/>
      <c r="F144" s="301"/>
      <c r="G144" s="301"/>
      <c r="H144" s="301"/>
      <c r="I144" s="301"/>
      <c r="J144" s="301"/>
      <c r="K144" s="301"/>
      <c r="L144" s="10"/>
    </row>
    <row r="145" spans="1:15" ht="18" customHeight="1">
      <c r="A145" s="324" t="s">
        <v>56</v>
      </c>
      <c r="B145" s="324"/>
      <c r="C145" s="324"/>
      <c r="D145" s="324"/>
      <c r="E145" s="324"/>
      <c r="F145" s="324"/>
      <c r="G145" s="324"/>
      <c r="H145" s="324"/>
      <c r="I145" s="324"/>
      <c r="J145" s="324"/>
      <c r="K145" s="324"/>
      <c r="L145" s="12"/>
    </row>
    <row r="146" spans="1:15" ht="18" customHeight="1">
      <c r="A146" s="58"/>
      <c r="B146" s="58"/>
      <c r="C146" s="58"/>
      <c r="D146" s="58"/>
      <c r="E146" s="58"/>
      <c r="F146" s="58"/>
      <c r="G146" s="107"/>
      <c r="H146" s="58"/>
      <c r="I146" s="58"/>
      <c r="J146" s="58"/>
      <c r="K146" s="58"/>
      <c r="L146" s="59"/>
    </row>
    <row r="147" spans="1:15" ht="18" customHeight="1" thickBot="1">
      <c r="A147" s="325" t="s">
        <v>376</v>
      </c>
      <c r="B147" s="325"/>
      <c r="C147" s="325"/>
      <c r="D147" s="325"/>
      <c r="E147" s="325"/>
      <c r="F147" s="325"/>
      <c r="G147" s="325"/>
      <c r="H147" s="325"/>
      <c r="I147" s="325"/>
      <c r="J147" s="325"/>
      <c r="K147" s="325"/>
      <c r="L147" s="12"/>
    </row>
    <row r="148" spans="1:15" ht="17.25" customHeight="1" thickBot="1">
      <c r="A148" s="316" t="s">
        <v>3</v>
      </c>
      <c r="B148" s="317"/>
      <c r="C148" s="317"/>
      <c r="D148" s="317"/>
      <c r="E148" s="318"/>
      <c r="F148" s="5"/>
      <c r="G148" s="316" t="s">
        <v>4</v>
      </c>
      <c r="H148" s="317"/>
      <c r="I148" s="318"/>
      <c r="J148" s="315" t="s">
        <v>260</v>
      </c>
      <c r="K148" s="315"/>
      <c r="L148" s="35"/>
    </row>
    <row r="149" spans="1:15" ht="22.5" customHeight="1">
      <c r="A149" s="298" t="s">
        <v>253</v>
      </c>
      <c r="B149" s="299"/>
      <c r="C149" s="299"/>
      <c r="D149" s="299"/>
      <c r="E149" s="300"/>
      <c r="F149" s="297"/>
      <c r="G149" s="149"/>
      <c r="H149" s="150"/>
      <c r="I149" s="150"/>
      <c r="J149" s="149"/>
      <c r="K149" s="151"/>
      <c r="L149" s="36"/>
    </row>
    <row r="150" spans="1:15" ht="17.25" customHeight="1">
      <c r="A150" s="142" t="s">
        <v>252</v>
      </c>
      <c r="B150" s="439" t="str">
        <f>入力シート!C16&amp;"に気象に関する注意報発表"</f>
        <v>大田市に気象に関する注意報発表</v>
      </c>
      <c r="C150" s="439"/>
      <c r="D150" s="439"/>
      <c r="E150" s="440"/>
      <c r="F150" s="297"/>
      <c r="G150" s="307" t="s">
        <v>258</v>
      </c>
      <c r="H150" s="311"/>
      <c r="I150" s="311"/>
      <c r="J150" s="307" t="s">
        <v>239</v>
      </c>
      <c r="K150" s="308"/>
      <c r="L150" s="75"/>
    </row>
    <row r="151" spans="1:15" ht="17.25" customHeight="1">
      <c r="A151" s="142"/>
      <c r="B151" s="439"/>
      <c r="C151" s="439"/>
      <c r="D151" s="439"/>
      <c r="E151" s="440"/>
      <c r="F151" s="297"/>
      <c r="G151" s="307"/>
      <c r="H151" s="311"/>
      <c r="I151" s="311"/>
      <c r="J151" s="307" t="s">
        <v>257</v>
      </c>
      <c r="K151" s="308"/>
      <c r="L151" s="75"/>
    </row>
    <row r="152" spans="1:15" ht="17.25" customHeight="1">
      <c r="A152" s="142" t="s">
        <v>252</v>
      </c>
      <c r="B152" s="441" t="str">
        <f>入力シート!C16&amp;"台風接近が予想される時"</f>
        <v>大田市台風接近が予想される時</v>
      </c>
      <c r="C152" s="441"/>
      <c r="D152" s="441"/>
      <c r="E152" s="442"/>
      <c r="F152" s="297"/>
      <c r="G152" s="307" t="s">
        <v>389</v>
      </c>
      <c r="H152" s="311"/>
      <c r="I152" s="308"/>
      <c r="J152" s="152"/>
      <c r="K152" s="146"/>
      <c r="L152" s="75"/>
    </row>
    <row r="153" spans="1:15" ht="17.25" customHeight="1" thickBot="1">
      <c r="A153" s="143"/>
      <c r="B153" s="443"/>
      <c r="C153" s="443"/>
      <c r="D153" s="443"/>
      <c r="E153" s="444"/>
      <c r="F153" s="297"/>
      <c r="G153" s="153"/>
      <c r="H153" s="147"/>
      <c r="I153" s="147"/>
      <c r="J153" s="153"/>
      <c r="K153" s="148"/>
      <c r="L153" s="75"/>
    </row>
    <row r="154" spans="1:15" ht="17.25" customHeight="1" thickBot="1">
      <c r="A154" s="15"/>
      <c r="B154" s="144"/>
      <c r="C154" s="144"/>
      <c r="D154" s="144"/>
      <c r="E154" s="144"/>
      <c r="F154" s="60"/>
      <c r="G154" s="123"/>
      <c r="H154" s="75"/>
      <c r="I154" s="75"/>
      <c r="J154" s="75"/>
      <c r="K154" s="75"/>
      <c r="L154" s="57"/>
      <c r="M154" s="47"/>
      <c r="O154" s="47"/>
    </row>
    <row r="155" spans="1:15" ht="22.5" customHeight="1">
      <c r="A155" s="298" t="s">
        <v>254</v>
      </c>
      <c r="B155" s="299"/>
      <c r="C155" s="299"/>
      <c r="D155" s="299"/>
      <c r="E155" s="300"/>
      <c r="F155" s="297"/>
      <c r="G155" s="149"/>
      <c r="H155" s="150"/>
      <c r="I155" s="151"/>
      <c r="J155" s="305" t="s">
        <v>261</v>
      </c>
      <c r="K155" s="306"/>
      <c r="L155" s="37"/>
      <c r="M155" s="47"/>
    </row>
    <row r="156" spans="1:15" ht="17.25" customHeight="1">
      <c r="A156" s="142" t="s">
        <v>252</v>
      </c>
      <c r="B156" s="311" t="str">
        <f>入力シート!C16&amp;"に気象に関する警報発表"</f>
        <v>大田市に気象に関する警報発表</v>
      </c>
      <c r="C156" s="311"/>
      <c r="D156" s="311"/>
      <c r="E156" s="308"/>
      <c r="F156" s="297"/>
      <c r="G156" s="307" t="s">
        <v>258</v>
      </c>
      <c r="H156" s="311"/>
      <c r="I156" s="311"/>
      <c r="J156" s="307" t="s">
        <v>239</v>
      </c>
      <c r="K156" s="308"/>
      <c r="L156" s="37"/>
      <c r="M156" s="47"/>
    </row>
    <row r="157" spans="1:15" ht="17.25" customHeight="1">
      <c r="A157" s="145"/>
      <c r="B157" s="311"/>
      <c r="C157" s="311"/>
      <c r="D157" s="311"/>
      <c r="E157" s="308"/>
      <c r="F157" s="297"/>
      <c r="G157" s="307"/>
      <c r="H157" s="311"/>
      <c r="I157" s="311"/>
      <c r="J157" s="307" t="s">
        <v>257</v>
      </c>
      <c r="K157" s="308"/>
      <c r="L157" s="37"/>
    </row>
    <row r="158" spans="1:15" ht="17.25" customHeight="1">
      <c r="A158" s="142" t="s">
        <v>252</v>
      </c>
      <c r="B158" s="309" t="str">
        <f>入力シート!C18&amp;"に高齢者等避難の発令"</f>
        <v>大田市○○町に高齢者等避難の発令</v>
      </c>
      <c r="C158" s="309"/>
      <c r="D158" s="309"/>
      <c r="E158" s="310"/>
      <c r="F158" s="297"/>
      <c r="G158" s="307"/>
      <c r="H158" s="311"/>
      <c r="I158" s="308"/>
      <c r="J158" s="307"/>
      <c r="K158" s="308"/>
      <c r="L158" s="37"/>
    </row>
    <row r="159" spans="1:15" ht="17.25" customHeight="1">
      <c r="A159" s="145"/>
      <c r="B159" s="309"/>
      <c r="C159" s="309"/>
      <c r="D159" s="309"/>
      <c r="E159" s="310"/>
      <c r="F159" s="297"/>
      <c r="G159" s="307" t="s">
        <v>390</v>
      </c>
      <c r="H159" s="311"/>
      <c r="I159" s="308"/>
      <c r="J159" s="307" t="s">
        <v>259</v>
      </c>
      <c r="K159" s="308"/>
      <c r="L159" s="37"/>
    </row>
    <row r="160" spans="1:15" ht="17.25" customHeight="1">
      <c r="A160" s="142" t="s">
        <v>252</v>
      </c>
      <c r="B160" s="311" t="str">
        <f>入力シート!C18&amp;"に土砂災害危険度情報発表"</f>
        <v>大田市○○町に土砂災害危険度情報発表</v>
      </c>
      <c r="C160" s="311"/>
      <c r="D160" s="311"/>
      <c r="E160" s="308"/>
      <c r="F160" s="297"/>
      <c r="G160" s="438" t="s">
        <v>51</v>
      </c>
      <c r="H160" s="439"/>
      <c r="I160" s="440"/>
      <c r="J160" s="152"/>
      <c r="K160" s="146"/>
      <c r="L160" s="37"/>
    </row>
    <row r="161" spans="1:12" ht="17.25" customHeight="1" thickBot="1">
      <c r="A161" s="143"/>
      <c r="B161" s="312"/>
      <c r="C161" s="312"/>
      <c r="D161" s="312"/>
      <c r="E161" s="313"/>
      <c r="F161" s="297"/>
      <c r="G161" s="153"/>
      <c r="H161" s="147"/>
      <c r="I161" s="148"/>
      <c r="J161" s="153"/>
      <c r="K161" s="148"/>
      <c r="L161" s="37"/>
    </row>
    <row r="162" spans="1:12" ht="17.25" customHeight="1" thickBot="1">
      <c r="A162" s="15"/>
      <c r="B162" s="75"/>
      <c r="C162" s="75"/>
      <c r="D162" s="75"/>
      <c r="E162" s="75"/>
      <c r="F162" s="60"/>
      <c r="G162" s="123"/>
      <c r="H162" s="37"/>
      <c r="I162" s="37"/>
      <c r="J162" s="37"/>
      <c r="K162" s="37"/>
      <c r="L162" s="37"/>
    </row>
    <row r="163" spans="1:12" ht="22.5" customHeight="1">
      <c r="A163" s="446" t="s">
        <v>253</v>
      </c>
      <c r="B163" s="447"/>
      <c r="C163" s="447"/>
      <c r="D163" s="447"/>
      <c r="E163" s="448"/>
      <c r="F163" s="297"/>
      <c r="G163" s="149"/>
      <c r="H163" s="150"/>
      <c r="I163" s="151"/>
      <c r="J163" s="305" t="s">
        <v>261</v>
      </c>
      <c r="K163" s="306"/>
      <c r="L163" s="36"/>
    </row>
    <row r="164" spans="1:12" ht="17.25" customHeight="1">
      <c r="A164" s="142" t="s">
        <v>252</v>
      </c>
      <c r="B164" s="311" t="str">
        <f>入力シート!C18&amp;"地区に避難指示の発令"</f>
        <v>大田市○○町地区に避難指示の発令</v>
      </c>
      <c r="C164" s="311"/>
      <c r="D164" s="311"/>
      <c r="E164" s="308"/>
      <c r="F164" s="297"/>
      <c r="G164" s="307" t="s">
        <v>258</v>
      </c>
      <c r="H164" s="311"/>
      <c r="I164" s="311"/>
      <c r="J164" s="307" t="s">
        <v>257</v>
      </c>
      <c r="K164" s="308"/>
      <c r="L164" s="36"/>
    </row>
    <row r="165" spans="1:12" ht="17.25" customHeight="1">
      <c r="A165" s="145"/>
      <c r="B165" s="311"/>
      <c r="C165" s="311"/>
      <c r="D165" s="311"/>
      <c r="E165" s="308"/>
      <c r="F165" s="297"/>
      <c r="G165" s="307"/>
      <c r="H165" s="311"/>
      <c r="I165" s="311"/>
      <c r="J165" s="152"/>
      <c r="K165" s="146"/>
      <c r="L165" s="75"/>
    </row>
    <row r="166" spans="1:12" ht="17.25" customHeight="1">
      <c r="A166" s="142" t="s">
        <v>252</v>
      </c>
      <c r="B166" s="311" t="str">
        <f>入力シート!C18&amp;"に土砂災害警戒情報発表"</f>
        <v>大田市○○町に土砂災害警戒情報発表</v>
      </c>
      <c r="C166" s="311"/>
      <c r="D166" s="311"/>
      <c r="E166" s="308"/>
      <c r="F166" s="297"/>
      <c r="G166" s="438" t="s">
        <v>255</v>
      </c>
      <c r="H166" s="439"/>
      <c r="I166" s="439"/>
      <c r="J166" s="152" t="s">
        <v>239</v>
      </c>
      <c r="K166" s="146"/>
      <c r="L166" s="75"/>
    </row>
    <row r="167" spans="1:12" ht="17.25" customHeight="1">
      <c r="A167" s="145"/>
      <c r="B167" s="311"/>
      <c r="C167" s="311"/>
      <c r="D167" s="311"/>
      <c r="E167" s="308"/>
      <c r="F167" s="297"/>
      <c r="G167" s="438"/>
      <c r="H167" s="439"/>
      <c r="I167" s="439"/>
      <c r="J167" s="152"/>
      <c r="K167" s="146"/>
      <c r="L167" s="75"/>
    </row>
    <row r="168" spans="1:12" ht="17.25" customHeight="1">
      <c r="A168" s="145"/>
      <c r="B168" s="75"/>
      <c r="C168" s="75"/>
      <c r="D168" s="75"/>
      <c r="E168" s="146"/>
      <c r="F168" s="297"/>
      <c r="G168" s="152"/>
      <c r="H168" s="75"/>
      <c r="I168" s="75"/>
      <c r="J168" s="152"/>
      <c r="K168" s="146"/>
      <c r="L168" s="75"/>
    </row>
    <row r="169" spans="1:12" ht="17.25" customHeight="1">
      <c r="A169" s="145"/>
      <c r="B169" s="75"/>
      <c r="C169" s="75"/>
      <c r="D169" s="75"/>
      <c r="E169" s="146"/>
      <c r="F169" s="297"/>
      <c r="G169" s="307" t="s">
        <v>256</v>
      </c>
      <c r="H169" s="311"/>
      <c r="I169" s="311"/>
      <c r="J169" s="307" t="s">
        <v>259</v>
      </c>
      <c r="K169" s="308"/>
      <c r="L169" s="75"/>
    </row>
    <row r="170" spans="1:12" ht="17.25" customHeight="1" thickBot="1">
      <c r="A170" s="143"/>
      <c r="B170" s="147"/>
      <c r="C170" s="147"/>
      <c r="D170" s="147"/>
      <c r="E170" s="148"/>
      <c r="F170" s="297"/>
      <c r="G170" s="153"/>
      <c r="H170" s="147"/>
      <c r="I170" s="147"/>
      <c r="J170" s="153"/>
      <c r="K170" s="148"/>
      <c r="L170" s="75"/>
    </row>
    <row r="171" spans="1:12" ht="20.399999999999999">
      <c r="A171" s="292"/>
      <c r="B171" s="351"/>
      <c r="C171" s="351"/>
      <c r="D171" s="351"/>
      <c r="E171" s="351"/>
      <c r="F171" s="351"/>
      <c r="G171" s="351"/>
      <c r="H171" s="351"/>
      <c r="I171" s="351"/>
      <c r="J171" s="351"/>
      <c r="K171" s="351"/>
      <c r="L171" s="75"/>
    </row>
    <row r="172" spans="1:12" ht="17.25" customHeight="1">
      <c r="A172" s="292" t="s">
        <v>377</v>
      </c>
      <c r="B172" s="292"/>
      <c r="C172" s="292"/>
      <c r="D172" s="292"/>
      <c r="E172" s="292"/>
      <c r="F172" s="292"/>
      <c r="G172" s="292"/>
      <c r="H172" s="292"/>
      <c r="I172" s="292"/>
      <c r="J172" s="292"/>
      <c r="K172" s="292"/>
    </row>
    <row r="173" spans="1:12" ht="17.25" customHeight="1">
      <c r="A173" s="445" t="s">
        <v>263</v>
      </c>
      <c r="B173" s="445"/>
      <c r="C173" s="445"/>
      <c r="D173" s="445"/>
      <c r="E173" s="445"/>
      <c r="F173" s="445"/>
      <c r="G173" s="445"/>
      <c r="H173" s="445"/>
      <c r="I173" s="445"/>
      <c r="J173" s="445"/>
      <c r="K173" s="445"/>
    </row>
    <row r="174" spans="1:12" ht="17.25" customHeight="1">
      <c r="A174" s="445" t="s">
        <v>264</v>
      </c>
      <c r="B174" s="445"/>
      <c r="C174" s="445"/>
      <c r="D174" s="445"/>
      <c r="E174" s="445"/>
      <c r="F174" s="445"/>
      <c r="G174" s="445"/>
      <c r="H174" s="445"/>
      <c r="I174" s="445"/>
      <c r="J174" s="445"/>
      <c r="K174" s="445"/>
    </row>
    <row r="175" spans="1:12" ht="17.25" customHeight="1">
      <c r="A175" s="445" t="s">
        <v>265</v>
      </c>
      <c r="B175" s="445"/>
      <c r="C175" s="445"/>
      <c r="D175" s="445"/>
      <c r="E175" s="445"/>
      <c r="F175" s="445"/>
      <c r="G175" s="445"/>
      <c r="H175" s="445"/>
      <c r="I175" s="445"/>
      <c r="J175" s="445"/>
      <c r="K175" s="445"/>
    </row>
    <row r="176" spans="1:12" ht="17.25" customHeight="1">
      <c r="A176" s="125"/>
      <c r="B176" s="125"/>
      <c r="C176" s="125"/>
      <c r="D176" s="125"/>
      <c r="E176" s="125"/>
      <c r="F176" s="125"/>
      <c r="G176" s="125"/>
      <c r="H176" s="125"/>
      <c r="I176" s="125"/>
      <c r="J176" s="125"/>
      <c r="K176" s="125"/>
    </row>
    <row r="177" spans="1:12" ht="16.2">
      <c r="A177" s="292" t="s">
        <v>378</v>
      </c>
      <c r="B177" s="292"/>
      <c r="C177" s="292"/>
      <c r="D177" s="292"/>
      <c r="E177" s="292"/>
      <c r="F177" s="292"/>
      <c r="G177" s="292"/>
      <c r="H177" s="292"/>
      <c r="I177" s="292"/>
      <c r="J177" s="292"/>
      <c r="K177" s="292"/>
      <c r="L177" s="10"/>
    </row>
    <row r="178" spans="1:12" ht="16.2">
      <c r="A178" s="292" t="s">
        <v>395</v>
      </c>
      <c r="B178" s="292"/>
      <c r="C178" s="292"/>
      <c r="D178" s="292"/>
      <c r="E178" s="292"/>
      <c r="F178" s="292"/>
      <c r="G178" s="292"/>
      <c r="H178" s="292"/>
      <c r="I178" s="292"/>
      <c r="J178" s="292"/>
      <c r="K178" s="292"/>
      <c r="L178" s="109"/>
    </row>
    <row r="179" spans="1:12" ht="16.2">
      <c r="A179" s="292" t="s">
        <v>266</v>
      </c>
      <c r="B179" s="292"/>
      <c r="C179" s="292"/>
      <c r="D179" s="292"/>
      <c r="E179" s="292"/>
      <c r="F179" s="292"/>
      <c r="G179" s="292"/>
      <c r="H179" s="292"/>
      <c r="I179" s="292"/>
      <c r="J179" s="292"/>
      <c r="K179" s="292"/>
      <c r="L179" s="109"/>
    </row>
    <row r="180" spans="1:12" ht="16.2">
      <c r="A180" s="292" t="s">
        <v>267</v>
      </c>
      <c r="B180" s="292"/>
      <c r="C180" s="292"/>
      <c r="D180" s="292"/>
      <c r="E180" s="292"/>
      <c r="F180" s="292"/>
      <c r="G180" s="292"/>
      <c r="H180" s="292"/>
      <c r="I180" s="292"/>
      <c r="J180" s="292"/>
      <c r="K180" s="292"/>
      <c r="L180" s="109"/>
    </row>
    <row r="181" spans="1:12" ht="16.2">
      <c r="A181" s="292" t="s">
        <v>268</v>
      </c>
      <c r="B181" s="292"/>
      <c r="C181" s="292"/>
      <c r="D181" s="292"/>
      <c r="E181" s="292"/>
      <c r="F181" s="292"/>
      <c r="G181" s="292"/>
      <c r="H181" s="292"/>
      <c r="I181" s="292"/>
      <c r="J181" s="292"/>
      <c r="K181" s="292"/>
      <c r="L181" s="10"/>
    </row>
    <row r="182" spans="1:12" ht="17.399999999999999">
      <c r="A182" s="445" t="s">
        <v>269</v>
      </c>
      <c r="B182" s="445"/>
      <c r="C182" s="445"/>
      <c r="D182" s="445"/>
      <c r="E182" s="445"/>
      <c r="F182" s="445"/>
      <c r="G182" s="445"/>
      <c r="H182" s="445"/>
      <c r="I182" s="445"/>
      <c r="J182" s="445"/>
      <c r="K182" s="445"/>
      <c r="L182" s="13"/>
    </row>
    <row r="183" spans="1:12" ht="17.399999999999999">
      <c r="A183" s="125"/>
      <c r="B183" s="125"/>
      <c r="C183" s="125"/>
      <c r="D183" s="125"/>
      <c r="E183" s="125"/>
      <c r="F183" s="125"/>
      <c r="G183" s="125"/>
      <c r="H183" s="125"/>
      <c r="I183" s="125"/>
      <c r="J183" s="125"/>
      <c r="K183" s="125"/>
      <c r="L183" s="111"/>
    </row>
    <row r="184" spans="1:12" ht="16.8" thickBot="1">
      <c r="A184" s="344" t="s">
        <v>270</v>
      </c>
      <c r="B184" s="344"/>
      <c r="C184" s="344"/>
      <c r="D184" s="344"/>
      <c r="E184" s="344"/>
      <c r="F184" s="344"/>
      <c r="G184" s="344"/>
      <c r="H184" s="344"/>
      <c r="I184" s="344"/>
      <c r="J184" s="344"/>
      <c r="K184" s="344"/>
    </row>
    <row r="185" spans="1:12" ht="16.2">
      <c r="A185" s="175" t="s">
        <v>5</v>
      </c>
      <c r="B185" s="176"/>
      <c r="C185" s="177"/>
      <c r="D185" s="367" t="s">
        <v>6</v>
      </c>
      <c r="E185" s="367"/>
      <c r="F185" s="367"/>
      <c r="G185" s="367"/>
      <c r="H185" s="367"/>
      <c r="I185" s="367"/>
      <c r="J185" s="367"/>
      <c r="K185" s="368"/>
      <c r="L185" s="38"/>
    </row>
    <row r="186" spans="1:12" ht="17.399999999999999">
      <c r="A186" s="156" t="s">
        <v>20</v>
      </c>
      <c r="B186" s="157"/>
      <c r="C186" s="357" t="s">
        <v>272</v>
      </c>
      <c r="D186" s="358"/>
      <c r="E186" s="358"/>
      <c r="F186" s="358"/>
      <c r="G186" s="358"/>
      <c r="H186" s="358"/>
      <c r="I186" s="358"/>
      <c r="J186" s="358"/>
      <c r="K186" s="359"/>
      <c r="L186" s="39"/>
    </row>
    <row r="187" spans="1:12" ht="17.399999999999999">
      <c r="A187" s="158"/>
      <c r="B187" s="159"/>
      <c r="C187" s="160" t="s">
        <v>271</v>
      </c>
      <c r="D187" s="161"/>
      <c r="E187" s="161"/>
      <c r="F187" s="161"/>
      <c r="G187" s="161"/>
      <c r="H187" s="161"/>
      <c r="I187" s="161"/>
      <c r="J187" s="161"/>
      <c r="K187" s="162"/>
      <c r="L187" s="39"/>
    </row>
    <row r="188" spans="1:12" ht="17.399999999999999">
      <c r="A188" s="163"/>
      <c r="B188" s="159"/>
      <c r="C188" s="290" t="s">
        <v>273</v>
      </c>
      <c r="D188" s="249"/>
      <c r="E188" s="249"/>
      <c r="F188" s="249"/>
      <c r="G188" s="249"/>
      <c r="H188" s="249"/>
      <c r="I188" s="249"/>
      <c r="J188" s="249"/>
      <c r="K188" s="291"/>
      <c r="L188" s="39"/>
    </row>
    <row r="189" spans="1:12" ht="17.399999999999999">
      <c r="A189" s="163"/>
      <c r="B189" s="159"/>
      <c r="C189" s="290" t="s">
        <v>13</v>
      </c>
      <c r="D189" s="249"/>
      <c r="E189" s="249"/>
      <c r="F189" s="249"/>
      <c r="G189" s="249"/>
      <c r="H189" s="249"/>
      <c r="I189" s="249"/>
      <c r="J189" s="249"/>
      <c r="K189" s="291"/>
      <c r="L189" s="39"/>
    </row>
    <row r="190" spans="1:12" ht="17.399999999999999">
      <c r="A190" s="163"/>
      <c r="B190" s="164"/>
      <c r="C190" s="165" t="s">
        <v>252</v>
      </c>
      <c r="D190" s="104" t="s">
        <v>275</v>
      </c>
      <c r="E190" s="104"/>
      <c r="F190" s="104"/>
      <c r="G190" s="104"/>
      <c r="H190" s="104"/>
      <c r="I190" s="104"/>
      <c r="J190" s="104"/>
      <c r="K190" s="166"/>
      <c r="L190" s="39"/>
    </row>
    <row r="191" spans="1:12" ht="18" customHeight="1">
      <c r="A191" s="167"/>
      <c r="B191" s="168"/>
      <c r="C191" s="169" t="s">
        <v>252</v>
      </c>
      <c r="D191" s="360" t="s">
        <v>274</v>
      </c>
      <c r="E191" s="360"/>
      <c r="F191" s="361"/>
      <c r="G191" s="361"/>
      <c r="H191" s="361"/>
      <c r="I191" s="361"/>
      <c r="J191" s="361"/>
      <c r="K191" s="361"/>
      <c r="L191" s="55"/>
    </row>
    <row r="192" spans="1:12" ht="16.2">
      <c r="A192" s="170" t="s">
        <v>276</v>
      </c>
      <c r="B192" s="171"/>
      <c r="C192" s="362" t="str">
        <f>入力シート!C16&amp;"からの"&amp;入力シート!C68</f>
        <v>大田市からのファックス</v>
      </c>
      <c r="D192" s="363"/>
      <c r="E192" s="363"/>
      <c r="F192" s="363"/>
      <c r="G192" s="363"/>
      <c r="H192" s="363"/>
      <c r="I192" s="363"/>
      <c r="J192" s="363"/>
      <c r="K192" s="364"/>
      <c r="L192" s="40"/>
    </row>
    <row r="193" spans="1:12" ht="16.2">
      <c r="A193" s="172"/>
      <c r="B193" s="104"/>
      <c r="C193" s="160" t="s">
        <v>271</v>
      </c>
      <c r="D193" s="161"/>
      <c r="E193" s="161"/>
      <c r="F193" s="161"/>
      <c r="G193" s="161"/>
      <c r="H193" s="161"/>
      <c r="I193" s="161"/>
      <c r="J193" s="161"/>
      <c r="K193" s="162"/>
      <c r="L193" s="40"/>
    </row>
    <row r="194" spans="1:12" ht="17.25" customHeight="1">
      <c r="A194" s="172"/>
      <c r="B194" s="164"/>
      <c r="C194" s="290" t="s">
        <v>273</v>
      </c>
      <c r="D194" s="249"/>
      <c r="E194" s="249"/>
      <c r="F194" s="249"/>
      <c r="G194" s="249"/>
      <c r="H194" s="249"/>
      <c r="I194" s="249"/>
      <c r="J194" s="249"/>
      <c r="K194" s="291"/>
      <c r="L194" s="20"/>
    </row>
    <row r="195" spans="1:12" ht="16.2">
      <c r="A195" s="172"/>
      <c r="B195" s="164"/>
      <c r="C195" s="290" t="s">
        <v>13</v>
      </c>
      <c r="D195" s="249"/>
      <c r="E195" s="249"/>
      <c r="F195" s="249"/>
      <c r="G195" s="249"/>
      <c r="H195" s="249"/>
      <c r="I195" s="249"/>
      <c r="J195" s="249"/>
      <c r="K195" s="291"/>
      <c r="L195" s="20"/>
    </row>
    <row r="196" spans="1:12" ht="16.2">
      <c r="A196" s="172"/>
      <c r="B196" s="164"/>
      <c r="C196" s="165" t="s">
        <v>252</v>
      </c>
      <c r="D196" s="104" t="s">
        <v>275</v>
      </c>
      <c r="E196" s="104"/>
      <c r="F196" s="104"/>
      <c r="G196" s="104"/>
      <c r="H196" s="104"/>
      <c r="I196" s="104"/>
      <c r="J196" s="104"/>
      <c r="K196" s="166"/>
      <c r="L196" s="20"/>
    </row>
    <row r="197" spans="1:12" ht="17.25" customHeight="1">
      <c r="A197" s="172"/>
      <c r="B197" s="164"/>
      <c r="C197" s="169" t="s">
        <v>252</v>
      </c>
      <c r="D197" s="360" t="s">
        <v>274</v>
      </c>
      <c r="E197" s="360"/>
      <c r="F197" s="361"/>
      <c r="G197" s="361"/>
      <c r="H197" s="361"/>
      <c r="I197" s="361"/>
      <c r="J197" s="361"/>
      <c r="K197" s="361"/>
      <c r="L197" s="20"/>
    </row>
    <row r="198" spans="1:12" ht="17.25" customHeight="1">
      <c r="A198" s="352" t="s">
        <v>366</v>
      </c>
      <c r="B198" s="353"/>
      <c r="C198" s="362" t="str">
        <f>入力シート!C16&amp;"からの"&amp;入力シート!C68</f>
        <v>大田市からのファックス</v>
      </c>
      <c r="D198" s="363"/>
      <c r="E198" s="363"/>
      <c r="F198" s="363"/>
      <c r="G198" s="363"/>
      <c r="H198" s="363"/>
      <c r="I198" s="363"/>
      <c r="J198" s="363"/>
      <c r="K198" s="364"/>
      <c r="L198" s="17"/>
    </row>
    <row r="199" spans="1:12" ht="17.25" customHeight="1">
      <c r="A199" s="307"/>
      <c r="B199" s="354"/>
      <c r="C199" s="249" t="s">
        <v>277</v>
      </c>
      <c r="D199" s="249"/>
      <c r="E199" s="249"/>
      <c r="F199" s="249"/>
      <c r="G199" s="249"/>
      <c r="H199" s="249"/>
      <c r="I199" s="249"/>
      <c r="J199" s="249"/>
      <c r="K199" s="291"/>
      <c r="L199" s="17"/>
    </row>
    <row r="200" spans="1:12" ht="17.25" customHeight="1">
      <c r="A200" s="307"/>
      <c r="B200" s="354"/>
      <c r="C200" s="160" t="s">
        <v>271</v>
      </c>
      <c r="D200" s="161"/>
      <c r="E200" s="161"/>
      <c r="F200" s="161"/>
      <c r="G200" s="161"/>
      <c r="H200" s="161"/>
      <c r="I200" s="161"/>
      <c r="J200" s="161"/>
      <c r="K200" s="162"/>
      <c r="L200" s="17"/>
    </row>
    <row r="201" spans="1:12" ht="17.25" customHeight="1">
      <c r="A201" s="307"/>
      <c r="B201" s="354"/>
      <c r="C201" s="290" t="s">
        <v>273</v>
      </c>
      <c r="D201" s="249"/>
      <c r="E201" s="249"/>
      <c r="F201" s="249"/>
      <c r="G201" s="249"/>
      <c r="H201" s="249"/>
      <c r="I201" s="249"/>
      <c r="J201" s="249"/>
      <c r="K201" s="291"/>
      <c r="L201" s="112"/>
    </row>
    <row r="202" spans="1:12" ht="17.25" customHeight="1">
      <c r="A202" s="307"/>
      <c r="B202" s="354"/>
      <c r="C202" s="290" t="s">
        <v>13</v>
      </c>
      <c r="D202" s="249"/>
      <c r="E202" s="249"/>
      <c r="F202" s="249"/>
      <c r="G202" s="249"/>
      <c r="H202" s="249"/>
      <c r="I202" s="249"/>
      <c r="J202" s="249"/>
      <c r="K202" s="291"/>
      <c r="L202" s="17"/>
    </row>
    <row r="203" spans="1:12" ht="17.25" customHeight="1" thickBot="1">
      <c r="A203" s="355"/>
      <c r="B203" s="356"/>
      <c r="C203" s="173" t="s">
        <v>252</v>
      </c>
      <c r="D203" s="365" t="str">
        <f>IF(入力シート!C70&lt;&gt;"",入力シート!C16&amp;"のサイト（"&amp;入力シート!C70&amp;"）","")</f>
        <v>大田市のサイト（https://www.city.oda.lg.jp/）</v>
      </c>
      <c r="E203" s="365"/>
      <c r="F203" s="365"/>
      <c r="G203" s="365"/>
      <c r="H203" s="365"/>
      <c r="I203" s="365"/>
      <c r="J203" s="365"/>
      <c r="K203" s="366"/>
      <c r="L203" s="20"/>
    </row>
    <row r="204" spans="1:12" ht="17.25" customHeight="1">
      <c r="A204" s="62"/>
      <c r="B204" s="117"/>
      <c r="C204" s="117"/>
      <c r="D204" s="117"/>
      <c r="E204" s="117"/>
      <c r="F204" s="117"/>
      <c r="G204" s="117"/>
      <c r="H204" s="117"/>
      <c r="I204" s="117"/>
      <c r="J204" s="117"/>
      <c r="K204" s="117"/>
      <c r="L204" s="20"/>
    </row>
    <row r="205" spans="1:12" ht="17.25" customHeight="1" thickBot="1">
      <c r="A205" s="314" t="s">
        <v>278</v>
      </c>
      <c r="B205" s="314"/>
      <c r="C205" s="314"/>
      <c r="D205" s="314"/>
      <c r="E205" s="314"/>
      <c r="F205" s="314"/>
      <c r="G205" s="314"/>
      <c r="H205" s="314"/>
      <c r="I205" s="314"/>
      <c r="J205" s="314"/>
      <c r="K205" s="314"/>
      <c r="L205" s="12"/>
    </row>
    <row r="206" spans="1:12" ht="17.25" customHeight="1">
      <c r="A206" s="369" t="s">
        <v>279</v>
      </c>
      <c r="B206" s="370"/>
      <c r="C206" s="371"/>
      <c r="D206" s="399" t="s">
        <v>284</v>
      </c>
      <c r="E206" s="371"/>
      <c r="F206" s="399" t="s">
        <v>288</v>
      </c>
      <c r="G206" s="370"/>
      <c r="H206" s="370"/>
      <c r="I206" s="370"/>
      <c r="J206" s="370"/>
      <c r="K206" s="400"/>
      <c r="L206" s="108"/>
    </row>
    <row r="207" spans="1:12" ht="17.25" customHeight="1">
      <c r="A207" s="384" t="s">
        <v>280</v>
      </c>
      <c r="B207" s="385"/>
      <c r="C207" s="386"/>
      <c r="D207" s="413" t="s">
        <v>285</v>
      </c>
      <c r="E207" s="386"/>
      <c r="F207" s="401" t="s">
        <v>289</v>
      </c>
      <c r="G207" s="402"/>
      <c r="H207" s="402"/>
      <c r="I207" s="402"/>
      <c r="J207" s="402"/>
      <c r="K207" s="403"/>
      <c r="L207" s="108"/>
    </row>
    <row r="208" spans="1:12" ht="17.25" customHeight="1">
      <c r="A208" s="384" t="s">
        <v>281</v>
      </c>
      <c r="B208" s="385"/>
      <c r="C208" s="386"/>
      <c r="D208" s="413" t="s">
        <v>285</v>
      </c>
      <c r="E208" s="386"/>
      <c r="F208" s="401" t="s">
        <v>289</v>
      </c>
      <c r="G208" s="402"/>
      <c r="H208" s="402"/>
      <c r="I208" s="402"/>
      <c r="J208" s="402"/>
      <c r="K208" s="403"/>
      <c r="L208" s="108"/>
    </row>
    <row r="209" spans="1:12" ht="17.25" customHeight="1">
      <c r="A209" s="387" t="s">
        <v>282</v>
      </c>
      <c r="B209" s="388"/>
      <c r="C209" s="389"/>
      <c r="D209" s="413" t="s">
        <v>286</v>
      </c>
      <c r="E209" s="386"/>
      <c r="F209" s="407" t="s">
        <v>245</v>
      </c>
      <c r="G209" s="408"/>
      <c r="H209" s="408"/>
      <c r="I209" s="408"/>
      <c r="J209" s="408"/>
      <c r="K209" s="409"/>
      <c r="L209" s="108"/>
    </row>
    <row r="210" spans="1:12" ht="17.25" customHeight="1">
      <c r="A210" s="390"/>
      <c r="B210" s="391"/>
      <c r="C210" s="392"/>
      <c r="D210" s="413" t="s">
        <v>287</v>
      </c>
      <c r="E210" s="386"/>
      <c r="F210" s="410"/>
      <c r="G210" s="411"/>
      <c r="H210" s="411"/>
      <c r="I210" s="411"/>
      <c r="J210" s="411"/>
      <c r="K210" s="412"/>
      <c r="L210" s="108"/>
    </row>
    <row r="211" spans="1:12" ht="17.25" customHeight="1">
      <c r="A211" s="393"/>
      <c r="B211" s="394"/>
      <c r="C211" s="395"/>
      <c r="D211" s="413" t="s">
        <v>285</v>
      </c>
      <c r="E211" s="386"/>
      <c r="F211" s="401" t="s">
        <v>290</v>
      </c>
      <c r="G211" s="402"/>
      <c r="H211" s="402"/>
      <c r="I211" s="402"/>
      <c r="J211" s="402"/>
      <c r="K211" s="403"/>
      <c r="L211" s="108"/>
    </row>
    <row r="212" spans="1:12" ht="17.25" customHeight="1">
      <c r="A212" s="387" t="s">
        <v>283</v>
      </c>
      <c r="B212" s="388"/>
      <c r="C212" s="389"/>
      <c r="D212" s="413" t="s">
        <v>286</v>
      </c>
      <c r="E212" s="386"/>
      <c r="F212" s="407" t="s">
        <v>245</v>
      </c>
      <c r="G212" s="408"/>
      <c r="H212" s="408"/>
      <c r="I212" s="408"/>
      <c r="J212" s="408"/>
      <c r="K212" s="409"/>
      <c r="L212" s="108"/>
    </row>
    <row r="213" spans="1:12" ht="17.25" customHeight="1">
      <c r="A213" s="390"/>
      <c r="B213" s="391"/>
      <c r="C213" s="392"/>
      <c r="D213" s="413" t="s">
        <v>287</v>
      </c>
      <c r="E213" s="386"/>
      <c r="F213" s="410"/>
      <c r="G213" s="411"/>
      <c r="H213" s="411"/>
      <c r="I213" s="411"/>
      <c r="J213" s="411"/>
      <c r="K213" s="412"/>
      <c r="L213" s="12"/>
    </row>
    <row r="214" spans="1:12" ht="17.25" customHeight="1" thickBot="1">
      <c r="A214" s="396"/>
      <c r="B214" s="397"/>
      <c r="C214" s="398"/>
      <c r="D214" s="449" t="s">
        <v>285</v>
      </c>
      <c r="E214" s="450"/>
      <c r="F214" s="404" t="s">
        <v>290</v>
      </c>
      <c r="G214" s="405"/>
      <c r="H214" s="405"/>
      <c r="I214" s="405"/>
      <c r="J214" s="405"/>
      <c r="K214" s="406"/>
      <c r="L214" s="12"/>
    </row>
    <row r="215" spans="1:12" ht="17.25" customHeight="1">
      <c r="A215" s="12"/>
      <c r="B215" s="12"/>
      <c r="C215" s="12"/>
      <c r="D215" s="12"/>
      <c r="E215" s="54"/>
      <c r="F215" s="12"/>
      <c r="G215" s="108"/>
      <c r="H215" s="12"/>
      <c r="I215" s="12"/>
      <c r="J215" s="12"/>
      <c r="K215" s="12"/>
      <c r="L215" s="12"/>
    </row>
    <row r="216" spans="1:12" ht="17.25" customHeight="1" thickBot="1">
      <c r="A216" s="314" t="s">
        <v>291</v>
      </c>
      <c r="B216" s="314"/>
      <c r="C216" s="314"/>
      <c r="D216" s="314"/>
      <c r="E216" s="314"/>
      <c r="F216" s="314"/>
      <c r="G216" s="314"/>
      <c r="H216" s="314"/>
      <c r="I216" s="314"/>
      <c r="J216" s="314"/>
      <c r="K216" s="314"/>
      <c r="L216" s="108"/>
    </row>
    <row r="217" spans="1:12" ht="17.25" customHeight="1">
      <c r="A217" s="369" t="s">
        <v>292</v>
      </c>
      <c r="B217" s="370"/>
      <c r="C217" s="371"/>
      <c r="D217" s="399" t="s">
        <v>293</v>
      </c>
      <c r="E217" s="371"/>
      <c r="F217" s="399" t="s">
        <v>285</v>
      </c>
      <c r="G217" s="370"/>
      <c r="H217" s="371"/>
      <c r="I217" s="399" t="s">
        <v>149</v>
      </c>
      <c r="J217" s="370"/>
      <c r="K217" s="400"/>
      <c r="L217" s="108"/>
    </row>
    <row r="218" spans="1:12" ht="17.25" customHeight="1">
      <c r="A218" s="455" t="str">
        <f>入力シート!C74</f>
        <v>○○○○部○○○○課</v>
      </c>
      <c r="B218" s="456"/>
      <c r="C218" s="457"/>
      <c r="D218" s="413" t="str">
        <f>入力シート!C76</f>
        <v>○○○○-○○-○○○○</v>
      </c>
      <c r="E218" s="386"/>
      <c r="F218" s="413" t="str">
        <f>入力シート!C78</f>
        <v>○○○○-○○-○○○○</v>
      </c>
      <c r="G218" s="385"/>
      <c r="H218" s="386"/>
      <c r="I218" s="452" t="str">
        <f>入力シート!C80</f>
        <v>○○○○@city.oda.lg.jp</v>
      </c>
      <c r="J218" s="453"/>
      <c r="K218" s="454"/>
      <c r="L218" s="108"/>
    </row>
    <row r="219" spans="1:12" ht="17.25" customHeight="1">
      <c r="A219" s="455" t="str">
        <f>入力シート!C82</f>
        <v>総務部危機管理課</v>
      </c>
      <c r="B219" s="456"/>
      <c r="C219" s="457"/>
      <c r="D219" s="413" t="str">
        <f>入力シート!C84</f>
        <v>0854-83-8009</v>
      </c>
      <c r="E219" s="386"/>
      <c r="F219" s="413" t="str">
        <f>入力シート!C86</f>
        <v>0854-82-2826</v>
      </c>
      <c r="G219" s="385"/>
      <c r="H219" s="386"/>
      <c r="I219" s="452" t="str">
        <f>入力シート!C88</f>
        <v>o-kikikanri@city.oda.lg.jp</v>
      </c>
      <c r="J219" s="453"/>
      <c r="K219" s="454"/>
      <c r="L219" s="108"/>
    </row>
    <row r="220" spans="1:12" ht="17.25" customHeight="1">
      <c r="A220" s="455" t="str">
        <f>入力シート!C92</f>
        <v>大田消防署</v>
      </c>
      <c r="B220" s="456"/>
      <c r="C220" s="457"/>
      <c r="D220" s="413" t="str">
        <f>入力シート!C94</f>
        <v>0854-82-0650</v>
      </c>
      <c r="E220" s="386"/>
      <c r="F220" s="413" t="str">
        <f>入力シート!C96</f>
        <v>0854-82-6560</v>
      </c>
      <c r="G220" s="385"/>
      <c r="H220" s="386"/>
      <c r="I220" s="452" t="str">
        <f>入力シート!C98</f>
        <v>fd-soumu@city.oda.lg.jp</v>
      </c>
      <c r="J220" s="453"/>
      <c r="K220" s="454"/>
      <c r="L220" s="108"/>
    </row>
    <row r="221" spans="1:12" ht="17.25" customHeight="1">
      <c r="A221" s="455" t="str">
        <f>入力シート!C100</f>
        <v>大田警察署</v>
      </c>
      <c r="B221" s="456"/>
      <c r="C221" s="457"/>
      <c r="D221" s="413" t="str">
        <f>入力シート!C102</f>
        <v>0854-82-0110</v>
      </c>
      <c r="E221" s="386"/>
      <c r="F221" s="413" t="str">
        <f>入力シート!C104</f>
        <v>0854-82-7227</v>
      </c>
      <c r="G221" s="385"/>
      <c r="H221" s="386"/>
      <c r="I221" s="452">
        <f>入力シート!C106</f>
        <v>0</v>
      </c>
      <c r="J221" s="453"/>
      <c r="K221" s="454"/>
      <c r="L221" s="108"/>
    </row>
    <row r="222" spans="1:12" ht="17.25" customHeight="1">
      <c r="A222" s="455" t="str">
        <f>入力シート!C108</f>
        <v>○○自治会（会長）○○○○</v>
      </c>
      <c r="B222" s="456"/>
      <c r="C222" s="457"/>
      <c r="D222" s="413" t="str">
        <f>入力シート!C110</f>
        <v>○○○○-○○-○○○○</v>
      </c>
      <c r="E222" s="386"/>
      <c r="F222" s="413" t="str">
        <f>入力シート!C112</f>
        <v>○○○○-○○-○○○○</v>
      </c>
      <c r="G222" s="385"/>
      <c r="H222" s="386"/>
      <c r="I222" s="452">
        <f>入力シート!C114</f>
        <v>0</v>
      </c>
      <c r="J222" s="453"/>
      <c r="K222" s="454"/>
      <c r="L222" s="108"/>
    </row>
    <row r="223" spans="1:12" ht="17.25" customHeight="1">
      <c r="A223" s="455" t="str">
        <f>入力シート!C116</f>
        <v>○○地区自主防災会（会長）○○○○</v>
      </c>
      <c r="B223" s="456"/>
      <c r="C223" s="457"/>
      <c r="D223" s="413" t="str">
        <f>入力シート!C118</f>
        <v>○○○○-○○-○○○○</v>
      </c>
      <c r="E223" s="386"/>
      <c r="F223" s="413" t="str">
        <f>入力シート!C120</f>
        <v>○○○○-○○-○○○○</v>
      </c>
      <c r="G223" s="385"/>
      <c r="H223" s="386"/>
      <c r="I223" s="452">
        <f>入力シート!C122</f>
        <v>0</v>
      </c>
      <c r="J223" s="453"/>
      <c r="K223" s="454"/>
      <c r="L223" s="108"/>
    </row>
    <row r="224" spans="1:12" ht="17.25" customHeight="1">
      <c r="A224" s="455">
        <f>入力シート!C124</f>
        <v>0</v>
      </c>
      <c r="B224" s="456"/>
      <c r="C224" s="457"/>
      <c r="D224" s="413" t="str">
        <f>入力シート!C126</f>
        <v>○○○○-○○-○○○○</v>
      </c>
      <c r="E224" s="386"/>
      <c r="F224" s="413" t="str">
        <f>入力シート!C128</f>
        <v>○○○○-○○-○○○○</v>
      </c>
      <c r="G224" s="385"/>
      <c r="H224" s="386"/>
      <c r="I224" s="452">
        <f>入力シート!C130</f>
        <v>0</v>
      </c>
      <c r="J224" s="453"/>
      <c r="K224" s="454"/>
      <c r="L224" s="108"/>
    </row>
    <row r="225" spans="1:12" ht="17.25" customHeight="1">
      <c r="A225" s="455">
        <f>入力シート!C132</f>
        <v>0</v>
      </c>
      <c r="B225" s="456"/>
      <c r="C225" s="457"/>
      <c r="D225" s="413" t="str">
        <f>入力シート!C134</f>
        <v>○○○○-○○-○○○○</v>
      </c>
      <c r="E225" s="386"/>
      <c r="F225" s="413" t="str">
        <f>入力シート!C136</f>
        <v>○○○○-○○-○○○○</v>
      </c>
      <c r="G225" s="385"/>
      <c r="H225" s="386"/>
      <c r="I225" s="452">
        <f>入力シート!C138</f>
        <v>0</v>
      </c>
      <c r="J225" s="453"/>
      <c r="K225" s="454"/>
      <c r="L225" s="108"/>
    </row>
    <row r="226" spans="1:12" ht="17.25" customHeight="1">
      <c r="A226" s="455">
        <f>入力シート!C140</f>
        <v>0</v>
      </c>
      <c r="B226" s="456"/>
      <c r="C226" s="457"/>
      <c r="D226" s="413" t="str">
        <f>入力シート!C142</f>
        <v>○○○○-○○-○○○○</v>
      </c>
      <c r="E226" s="386"/>
      <c r="F226" s="413" t="str">
        <f>入力シート!C144</f>
        <v>○○○○-○○-○○○○</v>
      </c>
      <c r="G226" s="385"/>
      <c r="H226" s="386"/>
      <c r="I226" s="452">
        <f>入力シート!C146</f>
        <v>0</v>
      </c>
      <c r="J226" s="453"/>
      <c r="K226" s="454"/>
      <c r="L226" s="108"/>
    </row>
    <row r="227" spans="1:12" ht="17.25" customHeight="1">
      <c r="A227" s="455">
        <f>入力シート!C148</f>
        <v>0</v>
      </c>
      <c r="B227" s="456"/>
      <c r="C227" s="457"/>
      <c r="D227" s="413">
        <f>入力シート!C150</f>
        <v>0</v>
      </c>
      <c r="E227" s="386"/>
      <c r="F227" s="413">
        <f>入力シート!C152</f>
        <v>0</v>
      </c>
      <c r="G227" s="385"/>
      <c r="H227" s="386"/>
      <c r="I227" s="452">
        <f>入力シート!C154</f>
        <v>0</v>
      </c>
      <c r="J227" s="453"/>
      <c r="K227" s="454"/>
      <c r="L227" s="108"/>
    </row>
    <row r="228" spans="1:12" ht="17.25" customHeight="1">
      <c r="A228" s="154"/>
      <c r="B228" s="126"/>
      <c r="C228" s="127"/>
      <c r="D228" s="128"/>
      <c r="E228" s="129"/>
      <c r="F228" s="128"/>
      <c r="G228" s="130"/>
      <c r="H228" s="129"/>
      <c r="I228" s="131"/>
      <c r="J228" s="132"/>
      <c r="K228" s="155"/>
      <c r="L228" s="108"/>
    </row>
    <row r="229" spans="1:12" ht="17.25" customHeight="1" thickBot="1">
      <c r="A229" s="462"/>
      <c r="B229" s="463"/>
      <c r="C229" s="464"/>
      <c r="D229" s="449"/>
      <c r="E229" s="450"/>
      <c r="F229" s="449"/>
      <c r="G229" s="458"/>
      <c r="H229" s="450"/>
      <c r="I229" s="459"/>
      <c r="J229" s="460"/>
      <c r="K229" s="461"/>
      <c r="L229" s="108"/>
    </row>
    <row r="230" spans="1:12" ht="17.25" customHeight="1">
      <c r="A230" s="113"/>
      <c r="B230" s="113"/>
      <c r="C230" s="113"/>
      <c r="D230" s="113"/>
      <c r="E230" s="113"/>
      <c r="F230" s="113"/>
      <c r="G230" s="113"/>
      <c r="H230" s="113"/>
      <c r="I230" s="113"/>
      <c r="J230" s="113"/>
      <c r="K230" s="113"/>
      <c r="L230" s="108"/>
    </row>
    <row r="231" spans="1:12" ht="16.2">
      <c r="A231" s="301" t="s">
        <v>294</v>
      </c>
      <c r="B231" s="301"/>
      <c r="C231" s="301"/>
      <c r="D231" s="301"/>
      <c r="E231" s="301"/>
      <c r="F231" s="301"/>
      <c r="G231" s="301"/>
      <c r="H231" s="301"/>
      <c r="I231" s="301"/>
      <c r="J231" s="301"/>
      <c r="K231" s="301"/>
      <c r="L231" s="10"/>
    </row>
    <row r="232" spans="1:12" ht="16.2">
      <c r="A232" s="292" t="s">
        <v>379</v>
      </c>
      <c r="B232" s="292"/>
      <c r="C232" s="292"/>
      <c r="D232" s="292"/>
      <c r="E232" s="292"/>
      <c r="F232" s="292"/>
      <c r="G232" s="292"/>
      <c r="H232" s="292"/>
      <c r="I232" s="292"/>
      <c r="J232" s="292"/>
      <c r="K232" s="292"/>
      <c r="L232" s="10"/>
    </row>
    <row r="233" spans="1:12" ht="17.25" customHeight="1">
      <c r="A233" s="324" t="s">
        <v>295</v>
      </c>
      <c r="B233" s="324"/>
      <c r="C233" s="324"/>
      <c r="D233" s="324"/>
      <c r="E233" s="324"/>
      <c r="F233" s="324"/>
      <c r="G233" s="324"/>
      <c r="H233" s="324"/>
      <c r="I233" s="324"/>
      <c r="J233" s="324"/>
      <c r="K233" s="324"/>
      <c r="L233" s="12"/>
    </row>
    <row r="234" spans="1:12" ht="17.25" customHeight="1">
      <c r="A234" s="107"/>
      <c r="B234" s="107"/>
      <c r="C234" s="107"/>
      <c r="D234" s="107"/>
      <c r="E234" s="107"/>
      <c r="F234" s="107"/>
      <c r="G234" s="107"/>
      <c r="H234" s="107"/>
      <c r="I234" s="107"/>
      <c r="J234" s="107"/>
      <c r="K234" s="107"/>
      <c r="L234" s="59"/>
    </row>
    <row r="235" spans="1:12" ht="17.25" customHeight="1">
      <c r="A235" s="107"/>
      <c r="B235" s="451" t="s">
        <v>296</v>
      </c>
      <c r="C235" s="451"/>
      <c r="D235" s="451"/>
      <c r="E235" s="451" t="str">
        <f>入力シート!C20</f>
        <v>○○○公園</v>
      </c>
      <c r="F235" s="451"/>
      <c r="G235" s="451"/>
      <c r="H235" s="451"/>
      <c r="I235" s="451"/>
      <c r="J235" s="107"/>
      <c r="K235" s="107"/>
      <c r="L235" s="59"/>
    </row>
    <row r="236" spans="1:12" ht="17.25" customHeight="1">
      <c r="A236" s="107"/>
      <c r="B236" s="107"/>
      <c r="C236" s="107"/>
      <c r="D236" s="107"/>
      <c r="E236" s="107"/>
      <c r="F236" s="107"/>
      <c r="G236" s="107"/>
      <c r="H236" s="107"/>
      <c r="I236" s="107"/>
      <c r="J236" s="107"/>
      <c r="K236" s="107"/>
      <c r="L236" s="12"/>
    </row>
    <row r="237" spans="1:12" ht="17.25" customHeight="1">
      <c r="A237" s="324" t="s">
        <v>297</v>
      </c>
      <c r="B237" s="324"/>
      <c r="C237" s="324"/>
      <c r="D237" s="324"/>
      <c r="E237" s="324"/>
      <c r="F237" s="324"/>
      <c r="G237" s="324"/>
      <c r="H237" s="324"/>
      <c r="I237" s="324"/>
      <c r="J237" s="324"/>
      <c r="K237" s="324"/>
      <c r="L237" s="108"/>
    </row>
    <row r="238" spans="1:12" ht="17.25" customHeight="1">
      <c r="A238" s="324" t="s">
        <v>298</v>
      </c>
      <c r="B238" s="324"/>
      <c r="C238" s="324"/>
      <c r="D238" s="324"/>
      <c r="E238" s="324"/>
      <c r="F238" s="324"/>
      <c r="G238" s="324"/>
      <c r="H238" s="324"/>
      <c r="I238" s="324"/>
      <c r="J238" s="324"/>
      <c r="K238" s="324"/>
      <c r="L238" s="108"/>
    </row>
    <row r="239" spans="1:12" ht="17.25" customHeight="1">
      <c r="A239" s="107"/>
      <c r="B239" s="107"/>
      <c r="C239" s="107"/>
      <c r="D239" s="107"/>
      <c r="E239" s="107"/>
      <c r="F239" s="107"/>
      <c r="G239" s="107"/>
      <c r="H239" s="107"/>
      <c r="I239" s="107"/>
      <c r="J239" s="107"/>
      <c r="K239" s="107"/>
      <c r="L239" s="108"/>
    </row>
    <row r="240" spans="1:12" ht="17.25" customHeight="1">
      <c r="A240" s="107"/>
      <c r="B240" s="451" t="s">
        <v>299</v>
      </c>
      <c r="C240" s="451"/>
      <c r="D240" s="451"/>
      <c r="E240" s="451" t="str">
        <f>入力シート!C22</f>
        <v>○階○○会議室</v>
      </c>
      <c r="F240" s="451"/>
      <c r="G240" s="451"/>
      <c r="H240" s="451"/>
      <c r="I240" s="451"/>
      <c r="J240" s="107"/>
      <c r="K240" s="107"/>
      <c r="L240" s="108"/>
    </row>
    <row r="241" spans="1:12" ht="16.2">
      <c r="A241" s="2"/>
      <c r="B241" s="19"/>
      <c r="C241" s="19"/>
      <c r="D241" s="19"/>
      <c r="E241" s="19"/>
      <c r="F241" s="19"/>
      <c r="G241" s="19"/>
      <c r="H241" s="19"/>
      <c r="I241" s="19"/>
      <c r="J241" s="19"/>
      <c r="K241" s="19"/>
      <c r="L241" s="19"/>
    </row>
    <row r="242" spans="1:12" ht="16.2">
      <c r="A242" s="292" t="s">
        <v>380</v>
      </c>
      <c r="B242" s="292"/>
      <c r="C242" s="292"/>
      <c r="D242" s="292"/>
      <c r="E242" s="292"/>
      <c r="F242" s="292"/>
      <c r="G242" s="292"/>
      <c r="H242" s="292"/>
      <c r="I242" s="292"/>
      <c r="J242" s="292"/>
      <c r="K242" s="292"/>
      <c r="L242" s="10"/>
    </row>
    <row r="243" spans="1:12" ht="17.25" customHeight="1">
      <c r="A243" s="324" t="s">
        <v>303</v>
      </c>
      <c r="B243" s="324"/>
      <c r="C243" s="324"/>
      <c r="D243" s="324"/>
      <c r="E243" s="324"/>
      <c r="F243" s="324"/>
      <c r="G243" s="324"/>
      <c r="H243" s="324"/>
      <c r="I243" s="324"/>
      <c r="J243" s="324"/>
      <c r="K243" s="324"/>
      <c r="L243" s="12"/>
    </row>
    <row r="244" spans="1:12" ht="17.25" customHeight="1">
      <c r="A244" s="324" t="s">
        <v>300</v>
      </c>
      <c r="B244" s="324"/>
      <c r="C244" s="324"/>
      <c r="D244" s="324"/>
      <c r="E244" s="324"/>
      <c r="F244" s="324"/>
      <c r="G244" s="324"/>
      <c r="H244" s="324"/>
      <c r="I244" s="324"/>
      <c r="J244" s="324"/>
      <c r="K244" s="324"/>
      <c r="L244" s="12"/>
    </row>
    <row r="245" spans="1:12" ht="7.5" customHeight="1">
      <c r="A245" s="107"/>
      <c r="B245" s="107"/>
      <c r="C245" s="107"/>
      <c r="D245" s="107"/>
      <c r="E245" s="107"/>
      <c r="F245" s="107"/>
      <c r="G245" s="107"/>
      <c r="H245" s="107"/>
      <c r="I245" s="107"/>
      <c r="J245" s="107"/>
      <c r="K245" s="107"/>
      <c r="L245" s="108"/>
    </row>
    <row r="246" spans="1:12" ht="16.2">
      <c r="A246" s="2"/>
      <c r="B246" s="133" t="s">
        <v>301</v>
      </c>
      <c r="C246" s="19"/>
      <c r="D246" s="19"/>
      <c r="E246" s="19"/>
      <c r="F246" s="19"/>
      <c r="G246" s="19"/>
      <c r="H246" s="19"/>
      <c r="I246" s="19"/>
      <c r="J246" s="19"/>
      <c r="K246" s="19"/>
      <c r="L246" s="19"/>
    </row>
    <row r="247" spans="1:12" ht="7.5" customHeight="1">
      <c r="A247" s="2"/>
      <c r="B247" s="133"/>
      <c r="C247" s="19"/>
      <c r="D247" s="19"/>
      <c r="E247" s="19"/>
      <c r="F247" s="19"/>
      <c r="G247" s="19"/>
      <c r="H247" s="19"/>
      <c r="I247" s="19"/>
      <c r="J247" s="19"/>
      <c r="K247" s="19"/>
      <c r="L247" s="19"/>
    </row>
    <row r="248" spans="1:12" ht="16.2">
      <c r="A248" s="292" t="s">
        <v>302</v>
      </c>
      <c r="B248" s="292"/>
      <c r="C248" s="292"/>
      <c r="D248" s="292"/>
      <c r="E248" s="292"/>
      <c r="F248" s="292"/>
      <c r="G248" s="292"/>
      <c r="H248" s="292"/>
      <c r="I248" s="292"/>
      <c r="J248" s="292"/>
      <c r="K248" s="292"/>
      <c r="L248" s="19"/>
    </row>
    <row r="249" spans="1:12" ht="16.2">
      <c r="A249" s="292" t="s">
        <v>304</v>
      </c>
      <c r="B249" s="292"/>
      <c r="C249" s="292"/>
      <c r="D249" s="292"/>
      <c r="E249" s="292"/>
      <c r="F249" s="292"/>
      <c r="G249" s="292"/>
      <c r="H249" s="292"/>
      <c r="I249" s="292"/>
      <c r="J249" s="292"/>
      <c r="K249" s="292"/>
      <c r="L249" s="19"/>
    </row>
    <row r="250" spans="1:12" ht="16.2">
      <c r="A250" s="292" t="s">
        <v>305</v>
      </c>
      <c r="B250" s="292"/>
      <c r="C250" s="292"/>
      <c r="D250" s="292"/>
      <c r="E250" s="292"/>
      <c r="F250" s="292"/>
      <c r="G250" s="292"/>
      <c r="H250" s="292"/>
      <c r="I250" s="292"/>
      <c r="J250" s="292"/>
      <c r="K250" s="292"/>
      <c r="L250" s="19"/>
    </row>
    <row r="251" spans="1:12" ht="16.2">
      <c r="A251" s="292" t="s">
        <v>306</v>
      </c>
      <c r="B251" s="292"/>
      <c r="C251" s="292"/>
      <c r="D251" s="292"/>
      <c r="E251" s="292"/>
      <c r="F251" s="292"/>
      <c r="G251" s="292"/>
      <c r="H251" s="292"/>
      <c r="I251" s="292"/>
      <c r="J251" s="292"/>
      <c r="K251" s="292"/>
      <c r="L251" s="19"/>
    </row>
    <row r="252" spans="1:12" ht="16.2">
      <c r="A252" s="109"/>
      <c r="B252" s="109"/>
      <c r="C252" s="109"/>
      <c r="D252" s="109"/>
      <c r="E252" s="109"/>
      <c r="F252" s="109"/>
      <c r="G252" s="109"/>
      <c r="H252" s="109"/>
      <c r="I252" s="109"/>
      <c r="J252" s="109"/>
      <c r="K252" s="109"/>
      <c r="L252" s="19"/>
    </row>
    <row r="253" spans="1:12" ht="16.2">
      <c r="A253" s="292" t="s">
        <v>307</v>
      </c>
      <c r="B253" s="292"/>
      <c r="C253" s="292"/>
      <c r="D253" s="292"/>
      <c r="E253" s="292"/>
      <c r="F253" s="292"/>
      <c r="G253" s="292"/>
      <c r="H253" s="292"/>
      <c r="I253" s="292"/>
      <c r="J253" s="292"/>
      <c r="K253" s="292"/>
      <c r="L253" s="19"/>
    </row>
    <row r="254" spans="1:12" ht="16.2">
      <c r="A254" s="292" t="s">
        <v>308</v>
      </c>
      <c r="B254" s="292"/>
      <c r="C254" s="292"/>
      <c r="D254" s="292"/>
      <c r="E254" s="292"/>
      <c r="F254" s="292"/>
      <c r="G254" s="292"/>
      <c r="H254" s="292"/>
      <c r="I254" s="292"/>
      <c r="J254" s="292"/>
      <c r="K254" s="292"/>
      <c r="L254" s="19"/>
    </row>
    <row r="255" spans="1:12" ht="16.2">
      <c r="A255" s="292" t="s">
        <v>309</v>
      </c>
      <c r="B255" s="292"/>
      <c r="C255" s="292"/>
      <c r="D255" s="292"/>
      <c r="E255" s="292"/>
      <c r="F255" s="292"/>
      <c r="G255" s="292"/>
      <c r="H255" s="292"/>
      <c r="I255" s="292"/>
      <c r="J255" s="292"/>
      <c r="K255" s="292"/>
      <c r="L255" s="19"/>
    </row>
    <row r="256" spans="1:12" ht="16.2">
      <c r="A256" s="292" t="s">
        <v>310</v>
      </c>
      <c r="B256" s="292"/>
      <c r="C256" s="292"/>
      <c r="D256" s="292"/>
      <c r="E256" s="292"/>
      <c r="F256" s="292"/>
      <c r="G256" s="292"/>
      <c r="H256" s="292"/>
      <c r="I256" s="292"/>
      <c r="J256" s="292"/>
      <c r="K256" s="292"/>
      <c r="L256" s="19"/>
    </row>
    <row r="257" spans="1:12" ht="16.2">
      <c r="A257" s="292" t="s">
        <v>311</v>
      </c>
      <c r="B257" s="292"/>
      <c r="C257" s="292"/>
      <c r="D257" s="292"/>
      <c r="E257" s="292"/>
      <c r="F257" s="292"/>
      <c r="G257" s="292"/>
      <c r="H257" s="292"/>
      <c r="I257" s="292"/>
      <c r="J257" s="292"/>
      <c r="K257" s="292"/>
      <c r="L257" s="19"/>
    </row>
    <row r="258" spans="1:12" ht="16.2">
      <c r="A258" s="292" t="s">
        <v>312</v>
      </c>
      <c r="B258" s="292"/>
      <c r="C258" s="292"/>
      <c r="D258" s="292"/>
      <c r="E258" s="292"/>
      <c r="F258" s="292"/>
      <c r="G258" s="292"/>
      <c r="H258" s="292"/>
      <c r="I258" s="292"/>
      <c r="J258" s="292"/>
      <c r="K258" s="292"/>
      <c r="L258" s="19"/>
    </row>
    <row r="259" spans="1:12" ht="16.2">
      <c r="A259" s="292" t="s">
        <v>313</v>
      </c>
      <c r="B259" s="292"/>
      <c r="C259" s="292"/>
      <c r="D259" s="292"/>
      <c r="E259" s="292"/>
      <c r="F259" s="292"/>
      <c r="G259" s="292"/>
      <c r="H259" s="292"/>
      <c r="I259" s="292"/>
      <c r="J259" s="292"/>
      <c r="K259" s="292"/>
      <c r="L259" s="19"/>
    </row>
    <row r="260" spans="1:12" ht="16.2">
      <c r="A260" s="292" t="s">
        <v>314</v>
      </c>
      <c r="B260" s="292"/>
      <c r="C260" s="292"/>
      <c r="D260" s="292"/>
      <c r="E260" s="292"/>
      <c r="F260" s="292"/>
      <c r="G260" s="292"/>
      <c r="H260" s="292"/>
      <c r="I260" s="292"/>
      <c r="J260" s="292"/>
      <c r="K260" s="292"/>
      <c r="L260" s="19"/>
    </row>
    <row r="261" spans="1:12" ht="16.2">
      <c r="A261" s="292" t="s">
        <v>315</v>
      </c>
      <c r="B261" s="292"/>
      <c r="C261" s="292"/>
      <c r="D261" s="292"/>
      <c r="E261" s="292"/>
      <c r="F261" s="292"/>
      <c r="G261" s="292"/>
      <c r="H261" s="292"/>
      <c r="I261" s="292"/>
      <c r="J261" s="292"/>
      <c r="K261" s="292"/>
      <c r="L261" s="19"/>
    </row>
    <row r="262" spans="1:12" ht="16.2">
      <c r="A262" s="292" t="s">
        <v>316</v>
      </c>
      <c r="B262" s="292"/>
      <c r="C262" s="292"/>
      <c r="D262" s="292"/>
      <c r="E262" s="292"/>
      <c r="F262" s="292"/>
      <c r="G262" s="292"/>
      <c r="H262" s="292"/>
      <c r="I262" s="292"/>
      <c r="J262" s="292"/>
      <c r="K262" s="292"/>
      <c r="L262" s="19"/>
    </row>
    <row r="263" spans="1:12" ht="16.2">
      <c r="A263" s="292" t="s">
        <v>317</v>
      </c>
      <c r="B263" s="292"/>
      <c r="C263" s="292"/>
      <c r="D263" s="292"/>
      <c r="E263" s="292"/>
      <c r="F263" s="292"/>
      <c r="G263" s="292"/>
      <c r="H263" s="292"/>
      <c r="I263" s="292"/>
      <c r="J263" s="292"/>
      <c r="K263" s="292"/>
      <c r="L263" s="19"/>
    </row>
    <row r="264" spans="1:12" ht="16.2">
      <c r="A264" s="109"/>
      <c r="B264" s="109"/>
      <c r="C264" s="109"/>
      <c r="D264" s="109"/>
      <c r="E264" s="109"/>
      <c r="F264" s="109"/>
      <c r="G264" s="109"/>
      <c r="H264" s="109"/>
      <c r="I264" s="109"/>
      <c r="J264" s="109"/>
      <c r="K264" s="109"/>
      <c r="L264" s="19"/>
    </row>
    <row r="265" spans="1:12" ht="16.2">
      <c r="A265" s="292" t="s">
        <v>381</v>
      </c>
      <c r="B265" s="292"/>
      <c r="C265" s="292"/>
      <c r="D265" s="292"/>
      <c r="E265" s="292"/>
      <c r="F265" s="292"/>
      <c r="G265" s="292"/>
      <c r="H265" s="292"/>
      <c r="I265" s="292"/>
      <c r="J265" s="292"/>
      <c r="K265" s="292"/>
      <c r="L265" s="10"/>
    </row>
    <row r="266" spans="1:12" ht="17.25" customHeight="1">
      <c r="A266" s="324" t="s">
        <v>331</v>
      </c>
      <c r="B266" s="324"/>
      <c r="C266" s="324"/>
      <c r="D266" s="324"/>
      <c r="E266" s="324"/>
      <c r="F266" s="324"/>
      <c r="G266" s="324"/>
      <c r="H266" s="324"/>
      <c r="I266" s="324"/>
      <c r="J266" s="324"/>
      <c r="K266" s="324"/>
      <c r="L266" s="12"/>
    </row>
    <row r="267" spans="1:12" ht="7.5" customHeight="1">
      <c r="A267" s="2"/>
      <c r="B267" s="19"/>
      <c r="C267" s="19"/>
      <c r="D267" s="19"/>
      <c r="E267" s="19"/>
      <c r="F267" s="19"/>
      <c r="G267" s="19"/>
      <c r="H267" s="19"/>
      <c r="I267" s="19"/>
      <c r="J267" s="19"/>
      <c r="K267" s="19"/>
      <c r="L267" s="19"/>
    </row>
    <row r="268" spans="1:12" ht="18" customHeight="1">
      <c r="A268" s="2"/>
      <c r="B268" s="465" t="s">
        <v>319</v>
      </c>
      <c r="C268" s="465"/>
      <c r="E268" s="466" t="str">
        <f>入力シート!C160</f>
        <v>○○○○公園</v>
      </c>
      <c r="F268" s="466"/>
      <c r="G268" s="466"/>
      <c r="H268" s="466"/>
      <c r="I268" s="466"/>
    </row>
    <row r="269" spans="1:12" ht="17.25" customHeight="1">
      <c r="A269" s="2"/>
      <c r="B269" s="467" t="s">
        <v>320</v>
      </c>
      <c r="C269" s="467"/>
      <c r="D269" s="467"/>
      <c r="E269" s="466" t="str">
        <f>入力シート!C164&amp;"m"</f>
        <v>0m</v>
      </c>
      <c r="F269" s="466"/>
      <c r="G269" s="466"/>
      <c r="H269" s="137"/>
      <c r="J269" s="137"/>
      <c r="K269" s="19"/>
      <c r="L269" s="19"/>
    </row>
    <row r="270" spans="1:12" ht="18" customHeight="1">
      <c r="A270" s="2"/>
      <c r="B270" s="465" t="s">
        <v>321</v>
      </c>
      <c r="C270" s="465"/>
      <c r="D270" s="465"/>
      <c r="E270" s="137" t="str">
        <f>入力シート!C166&amp;IF(入力シート!C166="車両"," "&amp;入力シート!I166&amp;"台","")</f>
        <v>徒歩</v>
      </c>
      <c r="F270" s="137"/>
      <c r="G270" s="137"/>
      <c r="H270" s="137"/>
      <c r="I270" s="137"/>
      <c r="J270" s="137"/>
      <c r="K270" s="19"/>
      <c r="L270" s="19"/>
    </row>
    <row r="271" spans="1:12" ht="18" customHeight="1">
      <c r="A271" s="2"/>
      <c r="B271" s="465" t="s">
        <v>322</v>
      </c>
      <c r="C271" s="465"/>
      <c r="D271" s="465"/>
      <c r="E271" s="466" t="s">
        <v>323</v>
      </c>
      <c r="F271" s="466"/>
      <c r="G271" s="466"/>
      <c r="H271" s="466"/>
      <c r="I271" s="137"/>
      <c r="J271" s="137"/>
      <c r="K271" s="19"/>
      <c r="L271" s="19"/>
    </row>
    <row r="272" spans="1:12" ht="6" customHeight="1">
      <c r="A272" s="2"/>
      <c r="B272" s="135"/>
      <c r="C272" s="135"/>
      <c r="D272" s="135"/>
      <c r="E272" s="137"/>
      <c r="F272" s="137"/>
      <c r="G272" s="137"/>
      <c r="H272" s="137"/>
      <c r="I272" s="137"/>
      <c r="J272" s="137"/>
      <c r="K272" s="19"/>
      <c r="L272" s="19"/>
    </row>
    <row r="273" spans="1:12" ht="18" customHeight="1">
      <c r="A273" s="292" t="s">
        <v>332</v>
      </c>
      <c r="B273" s="292"/>
      <c r="C273" s="292"/>
      <c r="D273" s="292"/>
      <c r="E273" s="292"/>
      <c r="F273" s="292"/>
      <c r="G273" s="137"/>
      <c r="H273" s="137"/>
      <c r="I273" s="137"/>
      <c r="J273" s="137"/>
      <c r="K273" s="19"/>
      <c r="L273" s="19"/>
    </row>
    <row r="274" spans="1:12" ht="7.5" customHeight="1">
      <c r="A274" s="2"/>
      <c r="B274" s="134"/>
      <c r="C274" s="134"/>
      <c r="F274" s="137"/>
      <c r="G274" s="137"/>
      <c r="H274" s="137"/>
      <c r="I274" s="137"/>
      <c r="J274" s="137"/>
      <c r="K274" s="19"/>
      <c r="L274" s="19"/>
    </row>
    <row r="275" spans="1:12" ht="16.2">
      <c r="A275" s="2"/>
      <c r="B275" s="465" t="s">
        <v>319</v>
      </c>
      <c r="C275" s="465"/>
      <c r="E275" s="466" t="str">
        <f>IF(入力シート!C170="","-",入力シート!C170)</f>
        <v>施設の３階○○室</v>
      </c>
      <c r="F275" s="466"/>
      <c r="G275" s="466"/>
      <c r="H275" s="466"/>
      <c r="I275" s="466"/>
      <c r="J275" s="137"/>
      <c r="K275" s="19"/>
      <c r="L275" s="19"/>
    </row>
    <row r="276" spans="1:12" ht="16.2">
      <c r="A276" s="2"/>
      <c r="B276" s="465" t="s">
        <v>321</v>
      </c>
      <c r="C276" s="465"/>
      <c r="D276" s="465"/>
      <c r="E276" s="466" t="str">
        <f>入力シート!C172</f>
        <v>徒歩(階段)</v>
      </c>
      <c r="F276" s="466"/>
      <c r="G276" s="466"/>
      <c r="H276" s="466"/>
      <c r="I276" s="137"/>
      <c r="J276" s="137"/>
      <c r="K276" s="19"/>
      <c r="L276" s="19"/>
    </row>
    <row r="277" spans="1:12" ht="16.2">
      <c r="A277" s="2"/>
      <c r="B277" s="465" t="s">
        <v>322</v>
      </c>
      <c r="C277" s="465"/>
      <c r="D277" s="465"/>
      <c r="E277" s="466" t="s">
        <v>323</v>
      </c>
      <c r="F277" s="466"/>
      <c r="G277" s="466"/>
      <c r="H277" s="466"/>
      <c r="I277" s="137"/>
      <c r="J277" s="137"/>
      <c r="K277" s="19"/>
      <c r="L277" s="19"/>
    </row>
    <row r="278" spans="1:12" ht="16.2">
      <c r="A278" s="2"/>
      <c r="B278" s="135"/>
      <c r="C278" s="135"/>
      <c r="D278" s="135"/>
      <c r="E278" s="137"/>
      <c r="F278" s="137"/>
      <c r="G278" s="137"/>
      <c r="H278" s="137"/>
      <c r="I278" s="137"/>
      <c r="J278" s="137"/>
      <c r="K278" s="19"/>
      <c r="L278" s="19"/>
    </row>
    <row r="279" spans="1:12" ht="18" customHeight="1">
      <c r="A279" s="109" t="s">
        <v>328</v>
      </c>
      <c r="B279" s="109"/>
      <c r="C279" s="109"/>
      <c r="D279" s="109"/>
      <c r="E279" s="109"/>
      <c r="F279" s="109"/>
      <c r="G279" s="109"/>
      <c r="H279" s="109"/>
      <c r="I279" s="109"/>
      <c r="J279" s="109"/>
      <c r="K279" s="109"/>
      <c r="L279" s="19"/>
    </row>
    <row r="280" spans="1:12" ht="16.2">
      <c r="A280" s="292" t="s">
        <v>329</v>
      </c>
      <c r="B280" s="292"/>
      <c r="C280" s="292"/>
      <c r="D280" s="292"/>
      <c r="E280" s="292"/>
      <c r="F280" s="292"/>
      <c r="G280" s="292"/>
      <c r="H280" s="292"/>
      <c r="I280" s="292"/>
      <c r="J280" s="292"/>
      <c r="K280" s="292"/>
      <c r="L280" s="19"/>
    </row>
    <row r="281" spans="1:12" ht="16.2">
      <c r="A281" s="109"/>
      <c r="B281" s="109"/>
      <c r="C281" s="109"/>
      <c r="D281" s="109"/>
      <c r="E281" s="109"/>
      <c r="F281" s="109"/>
      <c r="G281" s="109"/>
      <c r="H281" s="109"/>
      <c r="I281" s="109"/>
      <c r="J281" s="109"/>
      <c r="K281" s="109"/>
      <c r="L281" s="19"/>
    </row>
    <row r="282" spans="1:12" ht="16.2">
      <c r="A282" s="109" t="s">
        <v>382</v>
      </c>
      <c r="B282" s="109"/>
      <c r="C282" s="109"/>
      <c r="D282" s="109"/>
      <c r="E282" s="109"/>
      <c r="F282" s="109"/>
      <c r="G282" s="109"/>
      <c r="H282" s="109"/>
      <c r="I282" s="109"/>
      <c r="J282" s="109"/>
      <c r="K282" s="109"/>
      <c r="L282" s="19"/>
    </row>
    <row r="283" spans="1:12" ht="16.2">
      <c r="A283" s="109" t="s">
        <v>330</v>
      </c>
      <c r="B283" s="109"/>
      <c r="C283" s="109"/>
      <c r="D283" s="109"/>
      <c r="E283" s="109"/>
      <c r="F283" s="109"/>
      <c r="G283" s="109"/>
      <c r="H283" s="109"/>
      <c r="I283" s="109"/>
      <c r="J283" s="109"/>
      <c r="K283" s="109"/>
      <c r="L283" s="19"/>
    </row>
    <row r="284" spans="1:12" ht="16.2">
      <c r="A284" s="109" t="s">
        <v>333</v>
      </c>
      <c r="B284" s="109"/>
      <c r="C284" s="109"/>
      <c r="D284" s="109"/>
      <c r="E284" s="109"/>
      <c r="F284" s="109"/>
      <c r="G284" s="109"/>
      <c r="H284" s="109"/>
      <c r="I284" s="109"/>
      <c r="J284" s="109"/>
      <c r="K284" s="109"/>
      <c r="L284" s="19"/>
    </row>
    <row r="285" spans="1:12" ht="17.25" customHeight="1">
      <c r="A285" s="314" t="s">
        <v>334</v>
      </c>
      <c r="B285" s="314"/>
      <c r="C285" s="314"/>
      <c r="D285" s="314"/>
      <c r="E285" s="314"/>
      <c r="F285" s="314"/>
      <c r="G285" s="314"/>
      <c r="H285" s="314"/>
      <c r="I285" s="314"/>
      <c r="J285" s="314"/>
      <c r="K285" s="314"/>
      <c r="L285" s="19"/>
    </row>
    <row r="286" spans="1:12" ht="17.25" customHeight="1">
      <c r="A286" s="314" t="s">
        <v>335</v>
      </c>
      <c r="B286" s="314"/>
      <c r="C286" s="314"/>
      <c r="D286" s="314"/>
      <c r="E286" s="314"/>
      <c r="F286" s="314"/>
      <c r="G286" s="314"/>
      <c r="H286" s="314"/>
      <c r="I286" s="314"/>
      <c r="J286" s="314"/>
      <c r="K286" s="314"/>
      <c r="L286" s="19"/>
    </row>
    <row r="287" spans="1:12" ht="17.25" customHeight="1">
      <c r="A287" s="314" t="s">
        <v>336</v>
      </c>
      <c r="B287" s="314"/>
      <c r="C287" s="314"/>
      <c r="D287" s="314"/>
      <c r="E287" s="314"/>
      <c r="F287" s="314"/>
      <c r="G287" s="314"/>
      <c r="H287" s="314"/>
      <c r="I287" s="314"/>
      <c r="J287" s="314"/>
      <c r="K287" s="314"/>
      <c r="L287" s="19"/>
    </row>
    <row r="288" spans="1:12" ht="17.25" customHeight="1">
      <c r="A288" s="109" t="s">
        <v>337</v>
      </c>
      <c r="B288" s="109"/>
      <c r="C288" s="109"/>
      <c r="D288" s="109"/>
      <c r="E288" s="109"/>
      <c r="F288" s="109"/>
      <c r="G288" s="109"/>
      <c r="H288" s="109"/>
      <c r="I288" s="109"/>
      <c r="J288" s="109"/>
      <c r="K288" s="109"/>
      <c r="L288" s="19"/>
    </row>
    <row r="289" spans="1:12" ht="17.25" customHeight="1">
      <c r="A289" s="109" t="s">
        <v>338</v>
      </c>
      <c r="B289" s="109"/>
      <c r="C289" s="109"/>
      <c r="D289" s="109"/>
      <c r="E289" s="109"/>
      <c r="F289" s="109"/>
      <c r="G289" s="109"/>
      <c r="H289" s="109"/>
      <c r="I289" s="109"/>
      <c r="J289" s="109"/>
      <c r="K289" s="109"/>
      <c r="L289" s="19"/>
    </row>
    <row r="290" spans="1:12" ht="17.25" customHeight="1">
      <c r="A290" s="109" t="s">
        <v>339</v>
      </c>
      <c r="B290" s="109"/>
      <c r="C290" s="109"/>
      <c r="D290" s="109"/>
      <c r="E290" s="109"/>
      <c r="F290" s="109"/>
      <c r="G290" s="109"/>
      <c r="H290" s="109"/>
      <c r="I290" s="109"/>
      <c r="J290" s="109"/>
      <c r="K290" s="109"/>
      <c r="L290" s="19"/>
    </row>
    <row r="291" spans="1:12" ht="17.25" customHeight="1">
      <c r="A291" s="109"/>
      <c r="B291" s="109"/>
      <c r="C291" s="109"/>
      <c r="D291" s="109"/>
      <c r="E291" s="109"/>
      <c r="F291" s="109"/>
      <c r="G291" s="109"/>
      <c r="H291" s="109"/>
      <c r="I291" s="109"/>
      <c r="J291" s="109"/>
      <c r="K291" s="109"/>
      <c r="L291" s="19"/>
    </row>
    <row r="292" spans="1:12" ht="17.25" customHeight="1">
      <c r="A292" s="314" t="s">
        <v>383</v>
      </c>
      <c r="B292" s="314"/>
      <c r="C292" s="314"/>
      <c r="D292" s="314"/>
      <c r="E292" s="314"/>
      <c r="F292" s="314"/>
      <c r="G292" s="314"/>
      <c r="H292" s="314"/>
      <c r="I292" s="314"/>
      <c r="J292" s="314"/>
      <c r="K292" s="314"/>
      <c r="L292" s="19"/>
    </row>
    <row r="293" spans="1:12" ht="17.25" customHeight="1">
      <c r="A293" s="314" t="s">
        <v>340</v>
      </c>
      <c r="B293" s="314"/>
      <c r="C293" s="314"/>
      <c r="D293" s="314"/>
      <c r="E293" s="314"/>
      <c r="F293" s="314"/>
      <c r="G293" s="314"/>
      <c r="H293" s="314"/>
      <c r="I293" s="314"/>
      <c r="J293" s="314"/>
      <c r="K293" s="314"/>
      <c r="L293" s="19"/>
    </row>
    <row r="294" spans="1:12" ht="16.2">
      <c r="A294" s="292" t="s">
        <v>341</v>
      </c>
      <c r="B294" s="292"/>
      <c r="C294" s="292"/>
      <c r="D294" s="292"/>
      <c r="E294" s="292"/>
      <c r="F294" s="292"/>
      <c r="G294" s="292"/>
      <c r="H294" s="292"/>
      <c r="I294" s="292"/>
      <c r="J294" s="292"/>
      <c r="K294" s="292"/>
      <c r="L294" s="19"/>
    </row>
    <row r="295" spans="1:12" ht="16.2">
      <c r="A295" s="109"/>
      <c r="B295" s="109"/>
      <c r="C295" s="109"/>
      <c r="D295" s="109"/>
      <c r="E295" s="109"/>
      <c r="F295" s="109"/>
      <c r="G295" s="109"/>
      <c r="H295" s="109"/>
      <c r="I295" s="109"/>
      <c r="J295" s="109"/>
      <c r="K295" s="109"/>
      <c r="L295" s="19"/>
    </row>
    <row r="296" spans="1:12" ht="16.2">
      <c r="A296" s="301" t="s">
        <v>368</v>
      </c>
      <c r="B296" s="301"/>
      <c r="C296" s="301"/>
      <c r="D296" s="301"/>
      <c r="E296" s="301"/>
      <c r="F296" s="301"/>
      <c r="G296" s="301"/>
      <c r="H296" s="301"/>
      <c r="I296" s="301"/>
      <c r="J296" s="301"/>
      <c r="K296" s="301"/>
      <c r="L296" s="10"/>
    </row>
    <row r="297" spans="1:12" ht="17.25" customHeight="1">
      <c r="A297" s="314" t="s">
        <v>386</v>
      </c>
      <c r="B297" s="314"/>
      <c r="C297" s="314"/>
      <c r="D297" s="314"/>
      <c r="E297" s="314"/>
      <c r="F297" s="314"/>
      <c r="G297" s="314"/>
      <c r="H297" s="314"/>
      <c r="I297" s="314"/>
      <c r="J297" s="314"/>
      <c r="K297" s="314"/>
      <c r="L297" s="12"/>
    </row>
    <row r="298" spans="1:12" ht="17.25" customHeight="1">
      <c r="A298" s="314" t="s">
        <v>387</v>
      </c>
      <c r="B298" s="314"/>
      <c r="C298" s="314"/>
      <c r="D298" s="314"/>
      <c r="E298" s="314"/>
      <c r="F298" s="314"/>
      <c r="G298" s="314"/>
      <c r="H298" s="314"/>
      <c r="I298" s="314"/>
      <c r="J298" s="314"/>
      <c r="K298" s="314"/>
      <c r="L298" s="12"/>
    </row>
    <row r="299" spans="1:12" ht="17.25" customHeight="1">
      <c r="A299" s="108"/>
      <c r="B299" s="108"/>
      <c r="C299" s="108"/>
      <c r="D299" s="108"/>
      <c r="E299" s="108"/>
      <c r="F299" s="108"/>
      <c r="G299" s="108"/>
      <c r="H299" s="108"/>
      <c r="I299" s="108"/>
      <c r="J299" s="108"/>
      <c r="K299" s="108"/>
      <c r="L299" s="108"/>
    </row>
    <row r="300" spans="1:12" ht="17.25" customHeight="1">
      <c r="A300" s="314" t="s">
        <v>384</v>
      </c>
      <c r="B300" s="314"/>
      <c r="C300" s="314"/>
      <c r="D300" s="314"/>
      <c r="E300" s="314"/>
      <c r="F300" s="314"/>
      <c r="G300" s="314"/>
      <c r="H300" s="314"/>
      <c r="I300" s="314"/>
      <c r="J300" s="314"/>
      <c r="K300" s="314"/>
      <c r="L300" s="12"/>
    </row>
    <row r="301" spans="1:12" ht="17.25" customHeight="1">
      <c r="A301" s="314" t="s">
        <v>385</v>
      </c>
      <c r="B301" s="314"/>
      <c r="C301" s="314"/>
      <c r="D301" s="314"/>
      <c r="E301" s="314"/>
      <c r="F301" s="314"/>
      <c r="G301" s="314"/>
      <c r="H301" s="314"/>
      <c r="I301" s="314"/>
      <c r="J301" s="314"/>
      <c r="K301" s="314"/>
      <c r="L301" s="12"/>
    </row>
    <row r="302" spans="1:12" ht="16.2">
      <c r="A302" s="2"/>
      <c r="B302" s="19"/>
      <c r="C302" s="19"/>
      <c r="D302" s="19"/>
      <c r="E302" s="19"/>
      <c r="F302" s="19"/>
      <c r="G302" s="19"/>
      <c r="H302" s="19"/>
      <c r="I302" s="19"/>
      <c r="J302" s="19"/>
      <c r="K302" s="19"/>
      <c r="L302" s="19"/>
    </row>
    <row r="303" spans="1:12" ht="16.8" thickBot="1">
      <c r="A303" s="383" t="s">
        <v>342</v>
      </c>
      <c r="B303" s="383"/>
      <c r="C303" s="383"/>
      <c r="D303" s="383"/>
      <c r="E303" s="383"/>
      <c r="F303" s="383"/>
      <c r="G303" s="383"/>
      <c r="H303" s="383"/>
      <c r="I303" s="383"/>
      <c r="J303" s="383"/>
      <c r="K303" s="383"/>
      <c r="L303" s="10"/>
    </row>
    <row r="304" spans="1:12" ht="17.25" customHeight="1">
      <c r="B304" s="380" t="s">
        <v>34</v>
      </c>
      <c r="C304" s="381"/>
      <c r="D304" s="381"/>
      <c r="E304" s="381"/>
      <c r="F304" s="381"/>
      <c r="G304" s="381"/>
      <c r="H304" s="381"/>
      <c r="I304" s="381"/>
      <c r="J304" s="382"/>
      <c r="K304" s="21"/>
      <c r="L304" s="35"/>
    </row>
    <row r="305" spans="2:13" ht="17.25" customHeight="1">
      <c r="B305" s="345" t="s">
        <v>7</v>
      </c>
      <c r="C305" s="346"/>
      <c r="D305" s="468" t="str">
        <f>IF(M305&lt;&gt;"",RIGHT(M305,LEN(M305)-1),"")</f>
        <v>テレビ2台</v>
      </c>
      <c r="E305" s="469"/>
      <c r="F305" s="469"/>
      <c r="G305" s="469"/>
      <c r="H305" s="469"/>
      <c r="I305" s="469"/>
      <c r="J305" s="470"/>
      <c r="K305" s="67"/>
      <c r="L305" s="16"/>
      <c r="M305" s="84" t="str">
        <f>IF(入力シート!C178="有","、"&amp;入力シート!B178&amp;IF(入力シート!G178&lt;&gt;"",入力シート!G178&amp;入力シート!I178,""),"")&amp;IF(入力シート!C180="有","、"&amp;入力シート!B180&amp;IF(入力シート!G180&lt;&gt;"",入力シート!G180&amp;入力シート!I180,""),"")&amp;IF(入力シート!C182="有","、"&amp;入力シート!B182&amp;IF(入力シート!G182&lt;&gt;"",入力シート!G182&amp;入力シート!I182,""),"")&amp;IF(入力シート!C184="有","、"&amp;入力シート!B184&amp;IF(入力シート!G184&lt;&gt;"",入力シート!G184&amp;入力シート!I184,""),"")&amp;IF(入力シート!C186="有","、"&amp;入力シート!B186&amp;IF(入力シート!G186&lt;&gt;"",入力シート!G186&amp;入力シート!I186,""),"")&amp;IF(入力シート!C188="有","、"&amp;入力シート!B188&amp;IF(入力シート!G188&lt;&gt;"",入力シート!G188&amp;入力シート!I188,""),"")&amp;IF(入力シート!C190="有","、"&amp;入力シート!B190&amp;IF(入力シート!G190&lt;&gt;"",入力シート!G190&amp;入力シート!I190,""),"")&amp;IF(入力シート!C192&lt;&gt;"","、"&amp;入力シート!C192,"")</f>
        <v>、テレビ2台</v>
      </c>
    </row>
    <row r="306" spans="2:13" ht="17.25" customHeight="1">
      <c r="B306" s="347"/>
      <c r="C306" s="348"/>
      <c r="D306" s="471"/>
      <c r="E306" s="472"/>
      <c r="F306" s="472"/>
      <c r="G306" s="472"/>
      <c r="H306" s="472"/>
      <c r="I306" s="472"/>
      <c r="J306" s="473"/>
      <c r="K306" s="67"/>
      <c r="L306" s="56"/>
    </row>
    <row r="307" spans="2:13" ht="17.25" customHeight="1">
      <c r="B307" s="349"/>
      <c r="C307" s="350"/>
      <c r="D307" s="474"/>
      <c r="E307" s="475"/>
      <c r="F307" s="475"/>
      <c r="G307" s="475"/>
      <c r="H307" s="475"/>
      <c r="I307" s="475"/>
      <c r="J307" s="476"/>
      <c r="K307" s="67"/>
      <c r="L307" s="16"/>
    </row>
    <row r="308" spans="2:13" ht="17.25" customHeight="1">
      <c r="B308" s="345" t="s">
        <v>67</v>
      </c>
      <c r="C308" s="346"/>
      <c r="D308" s="372" t="str">
        <f>IF(M308&lt;&gt;"",RIGHT(M308,LEN(M308)-1),"")</f>
        <v>携帯電話5台</v>
      </c>
      <c r="E308" s="373"/>
      <c r="F308" s="373"/>
      <c r="G308" s="373"/>
      <c r="H308" s="373"/>
      <c r="I308" s="373"/>
      <c r="J308" s="374"/>
      <c r="K308" s="67"/>
      <c r="L308" s="16"/>
      <c r="M308" s="84" t="str">
        <f>IF(入力シート!C197="有","、"&amp;入力シート!B197,"")&amp;IF(入力シート!C199="有","、"&amp;入力シート!B199,"")&amp;IF(入力シート!C201="有","、"&amp;入力シート!B201&amp;IF(入力シート!G201&lt;&gt;"",入力シート!G201&amp;入力シート!I201,""),"")&amp;IF(入力シート!C203="有","、"&amp;入力シート!B203&amp;IF(入力シート!G203&lt;&gt;"",入力シート!G203&amp;入力シート!I203,""),"")&amp;IF(入力シート!C205="有","、"&amp;入力シート!B205&amp;IF(入力シート!G205&lt;&gt;"",入力シート!G205&amp;入力シート!I205,""),"")&amp;IF(入力シート!C207="有","、"&amp;入力シート!B207&amp;IF(入力シート!G207&lt;&gt;"",入力シート!G207&amp;入力シート!I207,""),"")&amp;IF(入力シート!C209="有","、"&amp;入力シート!B209&amp;IF(入力シート!G209&lt;&gt;"",入力シート!G209&amp;入力シート!I209,""),"")&amp;IF(入力シート!C211="有","、"&amp;入力シート!B211&amp;IF(入力シート!G211&lt;&gt;"",入力シート!G211&amp;入力シート!I211,""),"")&amp;IF(入力シート!C213="有","、"&amp;入力シート!B213&amp;IF(入力シート!G213&lt;&gt;"",入力シート!G213&amp;入力シート!I213,""),"")&amp;IF(入力シート!C215="有","、"&amp;入力シート!B215&amp;IF(入力シート!G215&lt;&gt;"",入力シート!G215&amp;入力シート!I215,""),"")&amp;IF(入力シート!C217&lt;&gt;"","、"&amp;入力シート!C217,"")</f>
        <v>、携帯電話5台</v>
      </c>
    </row>
    <row r="309" spans="2:13" ht="17.25" customHeight="1">
      <c r="B309" s="347"/>
      <c r="C309" s="348"/>
      <c r="D309" s="375"/>
      <c r="E309" s="325"/>
      <c r="F309" s="325"/>
      <c r="G309" s="325"/>
      <c r="H309" s="325"/>
      <c r="I309" s="325"/>
      <c r="J309" s="376"/>
      <c r="K309" s="67"/>
      <c r="L309" s="53"/>
    </row>
    <row r="310" spans="2:13" ht="17.25" customHeight="1">
      <c r="B310" s="347"/>
      <c r="C310" s="348"/>
      <c r="D310" s="375"/>
      <c r="E310" s="325"/>
      <c r="F310" s="325"/>
      <c r="G310" s="325"/>
      <c r="H310" s="325"/>
      <c r="I310" s="325"/>
      <c r="J310" s="376"/>
      <c r="K310" s="67"/>
      <c r="L310" s="16"/>
    </row>
    <row r="311" spans="2:13" ht="17.25" customHeight="1">
      <c r="B311" s="349"/>
      <c r="C311" s="350"/>
      <c r="D311" s="375"/>
      <c r="E311" s="325"/>
      <c r="F311" s="325"/>
      <c r="G311" s="325"/>
      <c r="H311" s="325"/>
      <c r="I311" s="325"/>
      <c r="J311" s="376"/>
      <c r="K311" s="67"/>
      <c r="L311" s="16"/>
    </row>
    <row r="312" spans="2:13" ht="17.25" customHeight="1">
      <c r="B312" s="345" t="s">
        <v>32</v>
      </c>
      <c r="C312" s="346"/>
      <c r="D312" s="372" t="str">
        <f>IF(M312&lt;&gt;"",RIGHT(M312,LEN(M312)-1),"")</f>
        <v/>
      </c>
      <c r="E312" s="373"/>
      <c r="F312" s="373"/>
      <c r="G312" s="373"/>
      <c r="H312" s="373"/>
      <c r="I312" s="373"/>
      <c r="J312" s="374"/>
      <c r="K312" s="68"/>
      <c r="L312" s="56"/>
      <c r="M312" s="84" t="str">
        <f>IF(入力シート!C222="有","、"&amp;入力シート!B222&amp;IF(入力シート!G222&lt;&gt;"",入力シート!G222&amp;入力シート!I222,""),"")&amp;IF(入力シート!C224="有","、"&amp;入力シート!B224&amp;IF(入力シート!G224&lt;&gt;"",入力シート!G224&amp;入力シート!I224,""),"")&amp;IF(入力シート!C226="有","、"&amp;入力シート!B226&amp;IF(入力シート!G226&lt;&gt;"",入力シート!G226&amp;入力シート!I226,""),"")&amp;IF(入力シート!C228="有","、"&amp;入力シート!B228&amp;IF(入力シート!G228&lt;&gt;"",入力シート!G228&amp;入力シート!I228,""),"")&amp;IF(入力シート!C230&lt;&gt;"","、"&amp;入力シート!C230,"")</f>
        <v/>
      </c>
    </row>
    <row r="313" spans="2:13" ht="17.25" customHeight="1">
      <c r="B313" s="347"/>
      <c r="C313" s="348"/>
      <c r="D313" s="375"/>
      <c r="E313" s="325"/>
      <c r="F313" s="325"/>
      <c r="G313" s="325"/>
      <c r="H313" s="325"/>
      <c r="I313" s="325"/>
      <c r="J313" s="376"/>
      <c r="K313" s="68"/>
      <c r="L313" s="102"/>
      <c r="M313" s="84"/>
    </row>
    <row r="314" spans="2:13" ht="17.25" customHeight="1">
      <c r="B314" s="349"/>
      <c r="C314" s="350"/>
      <c r="D314" s="414"/>
      <c r="E314" s="415"/>
      <c r="F314" s="415"/>
      <c r="G314" s="415"/>
      <c r="H314" s="415"/>
      <c r="I314" s="415"/>
      <c r="J314" s="416"/>
      <c r="K314" s="68"/>
      <c r="L314" s="56"/>
    </row>
    <row r="315" spans="2:13" ht="17.25" customHeight="1">
      <c r="B315" s="345" t="s">
        <v>24</v>
      </c>
      <c r="C315" s="346"/>
      <c r="D315" s="372" t="str">
        <f>IF(M315&lt;&gt;"",RIGHT(M315,LEN(M315)-1),"")</f>
        <v/>
      </c>
      <c r="E315" s="373"/>
      <c r="F315" s="373"/>
      <c r="G315" s="373"/>
      <c r="H315" s="373"/>
      <c r="I315" s="373"/>
      <c r="J315" s="374"/>
      <c r="K315" s="68"/>
      <c r="L315" s="56"/>
      <c r="M315" s="84" t="str">
        <f>IF(入力シート!C235="有","、"&amp;入力シート!B235&amp;IF(入力シート!G235&lt;&gt;"",入力シート!G235&amp;入力シート!I235,""),"")&amp;IF(入力シート!C237="有","、"&amp;入力シート!B237&amp;IF(入力シート!G237&lt;&gt;"",入力シート!G237&amp;入力シート!I237,""),"")&amp;IF(入力シート!C239="有","、"&amp;入力シート!B239&amp;IF(入力シート!G239&lt;&gt;"",入力シート!G239&amp;入力シート!I239,""),"")&amp;IF(入力シート!C241="有","、"&amp;入力シート!B241&amp;IF(入力シート!G241&lt;&gt;"",入力シート!G241&amp;入力シート!I241,""),"")&amp;IF(入力シート!C243&lt;&gt;"","、"&amp;入力シート!C243,"")</f>
        <v/>
      </c>
    </row>
    <row r="316" spans="2:13" ht="17.25" customHeight="1">
      <c r="B316" s="347"/>
      <c r="C316" s="348"/>
      <c r="D316" s="375"/>
      <c r="E316" s="325"/>
      <c r="F316" s="325"/>
      <c r="G316" s="325"/>
      <c r="H316" s="325"/>
      <c r="I316" s="325"/>
      <c r="J316" s="376"/>
      <c r="K316" s="68"/>
      <c r="L316" s="102"/>
      <c r="M316" s="84"/>
    </row>
    <row r="317" spans="2:13" ht="17.25" customHeight="1">
      <c r="B317" s="349"/>
      <c r="C317" s="350"/>
      <c r="D317" s="414"/>
      <c r="E317" s="415"/>
      <c r="F317" s="415"/>
      <c r="G317" s="415"/>
      <c r="H317" s="415"/>
      <c r="I317" s="415"/>
      <c r="J317" s="416"/>
      <c r="K317" s="68"/>
      <c r="L317" s="56"/>
    </row>
    <row r="318" spans="2:13" ht="17.25" customHeight="1">
      <c r="B318" s="345" t="s">
        <v>33</v>
      </c>
      <c r="C318" s="346"/>
      <c r="D318" s="372" t="str">
        <f>IF(M318&lt;&gt;"",RIGHT(M318,LEN(M318)-1),"")</f>
        <v/>
      </c>
      <c r="E318" s="373"/>
      <c r="F318" s="373"/>
      <c r="G318" s="373"/>
      <c r="H318" s="373"/>
      <c r="I318" s="373"/>
      <c r="J318" s="374"/>
      <c r="K318" s="68"/>
      <c r="L318" s="56"/>
      <c r="M318" s="84" t="str">
        <f>IF(入力シート!C247="有","、"&amp;入力シート!B247&amp;IF(入力シート!G247&lt;&gt;"",入力シート!G247&amp;入力シート!I247,""),"")&amp;IF(入力シート!C249="有","、"&amp;入力シート!B249&amp;IF(入力シート!G249&lt;&gt;"",入力シート!G249&amp;入力シート!I249,""),"")&amp;IF(入力シート!C251="有","、"&amp;入力シート!B251&amp;IF(入力シート!G251&lt;&gt;"",入力シート!G251&amp;入力シート!I251,""),"")&amp;IF(入力シート!C253&lt;&gt;"","、"&amp;入力シート!C253,"")</f>
        <v/>
      </c>
    </row>
    <row r="319" spans="2:13" ht="17.25" customHeight="1">
      <c r="B319" s="347"/>
      <c r="C319" s="348"/>
      <c r="D319" s="375"/>
      <c r="E319" s="325"/>
      <c r="F319" s="325"/>
      <c r="G319" s="325"/>
      <c r="H319" s="325"/>
      <c r="I319" s="325"/>
      <c r="J319" s="376"/>
      <c r="K319" s="68"/>
      <c r="L319" s="102"/>
      <c r="M319" s="84"/>
    </row>
    <row r="320" spans="2:13" ht="17.25" customHeight="1" thickBot="1">
      <c r="B320" s="427"/>
      <c r="C320" s="428"/>
      <c r="D320" s="377"/>
      <c r="E320" s="378"/>
      <c r="F320" s="378"/>
      <c r="G320" s="378"/>
      <c r="H320" s="378"/>
      <c r="I320" s="378"/>
      <c r="J320" s="379"/>
      <c r="K320" s="68"/>
      <c r="L320" s="56"/>
    </row>
    <row r="321" spans="1:13" ht="17.25" customHeight="1" thickBot="1">
      <c r="A321" s="24"/>
      <c r="B321" s="18"/>
      <c r="C321" s="18"/>
      <c r="D321" s="14"/>
      <c r="E321" s="14"/>
      <c r="F321" s="14"/>
      <c r="G321" s="104"/>
      <c r="H321" s="14"/>
      <c r="I321" s="14"/>
      <c r="J321" s="14"/>
      <c r="K321" s="14"/>
      <c r="L321" s="14"/>
    </row>
    <row r="322" spans="1:13" ht="17.25" customHeight="1">
      <c r="B322" s="380" t="s">
        <v>35</v>
      </c>
      <c r="C322" s="381"/>
      <c r="D322" s="381"/>
      <c r="E322" s="381"/>
      <c r="F322" s="381"/>
      <c r="G322" s="381"/>
      <c r="H322" s="381"/>
      <c r="I322" s="381"/>
      <c r="J322" s="382"/>
      <c r="K322" s="21"/>
      <c r="L322" s="35"/>
    </row>
    <row r="323" spans="1:13" ht="17.25" customHeight="1">
      <c r="B323" s="418" t="str">
        <f>IF(M323&lt;&gt;"",RIGHT(M323,LEN(M323)-1),"")</f>
        <v/>
      </c>
      <c r="C323" s="419"/>
      <c r="D323" s="419"/>
      <c r="E323" s="419"/>
      <c r="F323" s="419"/>
      <c r="G323" s="419"/>
      <c r="H323" s="419"/>
      <c r="I323" s="419"/>
      <c r="J323" s="420"/>
      <c r="K323" s="68"/>
      <c r="L323" s="56"/>
      <c r="M323" s="84" t="str">
        <f>IF(入力シート!C258="有","、"&amp;入力シート!B258&amp;IF(入力シート!G258&lt;&gt;"",入力シート!G258&amp;入力シート!I258,""),"")&amp;IF(入力シート!C260="有","、"&amp;入力シート!B260&amp;IF(入力シート!G260&lt;&gt;"",入力シート!G260&amp;入力シート!I260,""),"")&amp;IF(入力シート!C262&lt;&gt;"","、"&amp;入力シート!C262,"")</f>
        <v/>
      </c>
    </row>
    <row r="324" spans="1:13" ht="17.25" customHeight="1">
      <c r="B324" s="421"/>
      <c r="C324" s="422"/>
      <c r="D324" s="422"/>
      <c r="E324" s="422"/>
      <c r="F324" s="422"/>
      <c r="G324" s="422"/>
      <c r="H324" s="422"/>
      <c r="I324" s="422"/>
      <c r="J324" s="423"/>
      <c r="K324" s="68"/>
      <c r="L324" s="102"/>
      <c r="M324" s="84"/>
    </row>
    <row r="325" spans="1:13" ht="17.25" customHeight="1" thickBot="1">
      <c r="B325" s="424"/>
      <c r="C325" s="425"/>
      <c r="D325" s="425"/>
      <c r="E325" s="425"/>
      <c r="F325" s="425"/>
      <c r="G325" s="425"/>
      <c r="H325" s="425"/>
      <c r="I325" s="425"/>
      <c r="J325" s="426"/>
      <c r="K325" s="68"/>
      <c r="L325" s="56"/>
    </row>
    <row r="326" spans="1:13" ht="18" customHeight="1">
      <c r="A326" s="54"/>
      <c r="B326" s="54"/>
      <c r="C326" s="54"/>
      <c r="D326" s="54"/>
      <c r="E326" s="54"/>
      <c r="F326" s="54"/>
      <c r="G326" s="108"/>
      <c r="H326" s="54"/>
      <c r="I326" s="54"/>
      <c r="J326" s="54"/>
      <c r="K326" s="54"/>
      <c r="L326" s="54"/>
    </row>
    <row r="327" spans="1:13" ht="18" customHeight="1">
      <c r="A327" s="108"/>
      <c r="B327" s="108"/>
      <c r="C327" s="108"/>
      <c r="D327" s="108"/>
      <c r="E327" s="108"/>
      <c r="F327" s="108"/>
      <c r="G327" s="108"/>
      <c r="H327" s="108"/>
      <c r="I327" s="108"/>
      <c r="J327" s="108"/>
      <c r="K327" s="108"/>
      <c r="L327" s="108"/>
    </row>
    <row r="328" spans="1:13" ht="18" customHeight="1">
      <c r="A328" s="301" t="s">
        <v>343</v>
      </c>
      <c r="B328" s="301"/>
      <c r="C328" s="301"/>
      <c r="D328" s="301"/>
      <c r="E328" s="301"/>
      <c r="F328" s="301"/>
      <c r="G328" s="301"/>
      <c r="H328" s="301"/>
      <c r="I328" s="301"/>
      <c r="J328" s="301"/>
      <c r="K328" s="301"/>
      <c r="L328" s="54"/>
    </row>
    <row r="329" spans="1:13" ht="18" customHeight="1">
      <c r="A329" s="314" t="s">
        <v>344</v>
      </c>
      <c r="B329" s="314"/>
      <c r="C329" s="314"/>
      <c r="D329" s="314"/>
      <c r="E329" s="314"/>
      <c r="F329" s="314"/>
      <c r="G329" s="314"/>
      <c r="H329" s="314"/>
      <c r="I329" s="314"/>
      <c r="J329" s="314"/>
      <c r="K329" s="314"/>
      <c r="L329" s="54"/>
    </row>
    <row r="330" spans="1:13" ht="18" customHeight="1">
      <c r="A330" s="314" t="s">
        <v>369</v>
      </c>
      <c r="B330" s="314"/>
      <c r="C330" s="314"/>
      <c r="D330" s="314"/>
      <c r="E330" s="314"/>
      <c r="F330" s="314"/>
      <c r="G330" s="314"/>
      <c r="H330" s="314"/>
      <c r="I330" s="314"/>
      <c r="J330" s="314"/>
      <c r="K330" s="314"/>
      <c r="L330" s="69"/>
    </row>
    <row r="331" spans="1:13" ht="18" customHeight="1">
      <c r="A331" s="314" t="s">
        <v>345</v>
      </c>
      <c r="B331" s="314"/>
      <c r="C331" s="314"/>
      <c r="D331" s="314"/>
      <c r="E331" s="314"/>
      <c r="F331" s="314"/>
      <c r="G331" s="314"/>
      <c r="H331" s="314"/>
      <c r="I331" s="314"/>
      <c r="J331" s="314"/>
      <c r="K331" s="314"/>
      <c r="L331" s="108"/>
    </row>
    <row r="332" spans="1:13" ht="18" customHeight="1">
      <c r="A332" s="314" t="s">
        <v>346</v>
      </c>
      <c r="B332" s="314"/>
      <c r="C332" s="314"/>
      <c r="D332" s="314"/>
      <c r="E332" s="314"/>
      <c r="F332" s="314"/>
      <c r="G332" s="314"/>
      <c r="H332" s="314"/>
      <c r="I332" s="314"/>
      <c r="J332" s="314"/>
      <c r="K332" s="314"/>
      <c r="L332" s="108"/>
    </row>
    <row r="333" spans="1:13" ht="18" customHeight="1">
      <c r="A333" s="314" t="s">
        <v>347</v>
      </c>
      <c r="B333" s="314"/>
      <c r="C333" s="314"/>
      <c r="D333" s="314"/>
      <c r="E333" s="314"/>
      <c r="F333" s="314"/>
      <c r="G333" s="314"/>
      <c r="H333" s="314"/>
      <c r="I333" s="314"/>
      <c r="J333" s="314"/>
      <c r="K333" s="314"/>
      <c r="L333" s="108"/>
    </row>
    <row r="334" spans="1:13" ht="18" customHeight="1">
      <c r="A334" s="108"/>
      <c r="B334" s="108"/>
      <c r="C334" s="108"/>
      <c r="D334" s="108"/>
      <c r="E334" s="108"/>
      <c r="F334" s="108"/>
      <c r="G334" s="108"/>
      <c r="H334" s="108"/>
      <c r="I334" s="108"/>
      <c r="J334" s="108"/>
      <c r="K334" s="108"/>
      <c r="L334" s="108"/>
    </row>
    <row r="335" spans="1:13" ht="18" customHeight="1">
      <c r="A335" s="314" t="s">
        <v>348</v>
      </c>
      <c r="B335" s="314"/>
      <c r="C335" s="314"/>
      <c r="D335" s="314"/>
      <c r="E335" s="314"/>
      <c r="F335" s="314"/>
      <c r="G335" s="314"/>
      <c r="H335" s="314"/>
      <c r="I335" s="314"/>
      <c r="J335" s="314"/>
      <c r="K335" s="314"/>
      <c r="L335" s="69"/>
    </row>
    <row r="336" spans="1:13" ht="18" customHeight="1">
      <c r="A336" s="417" t="str">
        <f>IF(入力シート!C269&lt;&gt;"","　防災に関する研修は、毎年"&amp;入力シート!C269&amp;"回を基本に実施する。","")</f>
        <v>　防災に関する研修は、毎年2回を基本に実施する。</v>
      </c>
      <c r="B336" s="417"/>
      <c r="C336" s="417"/>
      <c r="D336" s="417"/>
      <c r="E336" s="417"/>
      <c r="F336" s="417"/>
      <c r="G336" s="417"/>
      <c r="H336" s="417"/>
      <c r="I336" s="417"/>
      <c r="J336" s="417"/>
      <c r="K336" s="417"/>
      <c r="L336" s="54"/>
    </row>
    <row r="337" spans="1:12" ht="18" customHeight="1">
      <c r="A337" s="139"/>
      <c r="B337" s="139"/>
      <c r="C337" s="139"/>
      <c r="D337" s="139"/>
      <c r="E337" s="139"/>
      <c r="F337" s="139"/>
      <c r="G337" s="139"/>
      <c r="H337" s="139"/>
      <c r="I337" s="139"/>
      <c r="J337" s="139"/>
      <c r="K337" s="139"/>
      <c r="L337" s="108"/>
    </row>
    <row r="338" spans="1:12" ht="18" customHeight="1">
      <c r="A338" s="140">
        <f>IF(入力シート!C269&gt;0,1,0)</f>
        <v>1</v>
      </c>
      <c r="B338" s="324" t="str">
        <f>IF(入力シート!C271&lt;&gt;"",入力シート!C271&amp;"を対象として"&amp;入力シート!C275&amp;"に関する訓練を実施する。",0)</f>
        <v>新規採用の職員を対象として防災情報及び避難誘導に関する訓練を実施する。</v>
      </c>
      <c r="C338" s="324"/>
      <c r="D338" s="324"/>
      <c r="E338" s="324"/>
      <c r="F338" s="324"/>
      <c r="G338" s="324"/>
      <c r="H338" s="324"/>
      <c r="I338" s="324"/>
      <c r="J338" s="324"/>
      <c r="K338" s="324"/>
      <c r="L338" s="69"/>
    </row>
    <row r="339" spans="1:12" ht="18" customHeight="1">
      <c r="A339" s="107"/>
      <c r="B339" s="324"/>
      <c r="C339" s="324"/>
      <c r="D339" s="324"/>
      <c r="E339" s="324"/>
      <c r="F339" s="324"/>
      <c r="G339" s="324"/>
      <c r="H339" s="324"/>
      <c r="I339" s="324"/>
      <c r="J339" s="324"/>
      <c r="K339" s="324"/>
      <c r="L339" s="108"/>
    </row>
    <row r="340" spans="1:12" ht="18" customHeight="1">
      <c r="A340" s="107"/>
      <c r="C340" s="107"/>
      <c r="D340" s="107"/>
      <c r="E340" s="107"/>
      <c r="F340" s="107"/>
      <c r="G340" s="107"/>
      <c r="H340" s="107"/>
      <c r="I340" s="324" t="str">
        <f>IF(入力シート!C273&lt;&gt;"","　※毎年"&amp;入力シート!C273&amp;"月目途。","")</f>
        <v>　※毎年4月目途。</v>
      </c>
      <c r="J340" s="324"/>
      <c r="K340" s="324"/>
      <c r="L340" s="69"/>
    </row>
    <row r="341" spans="1:12" ht="18" customHeight="1">
      <c r="A341" s="107"/>
      <c r="C341" s="107"/>
      <c r="D341" s="107"/>
      <c r="E341" s="107"/>
      <c r="F341" s="107"/>
      <c r="G341" s="107"/>
      <c r="H341" s="107"/>
      <c r="I341" s="107"/>
      <c r="J341" s="107"/>
      <c r="K341" s="107"/>
      <c r="L341" s="108"/>
    </row>
    <row r="342" spans="1:12" ht="18" customHeight="1">
      <c r="A342" s="140">
        <f>IF(入力シート!C269&gt;1,2,0)</f>
        <v>2</v>
      </c>
      <c r="B342" s="324" t="str">
        <f>IF(入力シート!C277&lt;&gt;"",入力シート!C277&amp;"を対象として"&amp;入力シート!C281&amp;"に関する訓練を実施する。",0)</f>
        <v>新規採用の職員を対象として防災情報に関する訓練を実施する。</v>
      </c>
      <c r="C342" s="324"/>
      <c r="D342" s="324"/>
      <c r="E342" s="324"/>
      <c r="F342" s="324"/>
      <c r="G342" s="324"/>
      <c r="H342" s="324"/>
      <c r="I342" s="324"/>
      <c r="J342" s="324"/>
      <c r="K342" s="324"/>
      <c r="L342" s="108"/>
    </row>
    <row r="343" spans="1:12" ht="18" customHeight="1">
      <c r="A343" s="107"/>
      <c r="B343" s="324"/>
      <c r="C343" s="324"/>
      <c r="D343" s="324"/>
      <c r="E343" s="324"/>
      <c r="F343" s="324"/>
      <c r="G343" s="324"/>
      <c r="H343" s="324"/>
      <c r="I343" s="324"/>
      <c r="J343" s="324"/>
      <c r="K343" s="324"/>
      <c r="L343" s="108"/>
    </row>
    <row r="344" spans="1:12" ht="18" customHeight="1">
      <c r="A344" s="107"/>
      <c r="C344" s="107"/>
      <c r="D344" s="107"/>
      <c r="E344" s="107"/>
      <c r="F344" s="107"/>
      <c r="G344" s="107"/>
      <c r="H344" s="107"/>
      <c r="I344" s="324" t="str">
        <f>IF(入力シート!C279&lt;&gt;"","　※毎年"&amp;入力シート!C279&amp;"月目途。","")</f>
        <v>　※毎年8月目途。</v>
      </c>
      <c r="J344" s="324"/>
      <c r="K344" s="324"/>
      <c r="L344" s="108"/>
    </row>
    <row r="345" spans="1:12" ht="18" customHeight="1">
      <c r="A345" s="107"/>
      <c r="C345" s="107"/>
      <c r="D345" s="107"/>
      <c r="E345" s="107"/>
      <c r="F345" s="107"/>
      <c r="G345" s="107"/>
      <c r="H345" s="107"/>
      <c r="I345" s="107"/>
      <c r="J345" s="107"/>
      <c r="K345" s="107"/>
      <c r="L345" s="108"/>
    </row>
    <row r="346" spans="1:12" ht="18" customHeight="1">
      <c r="A346" s="324" t="s">
        <v>349</v>
      </c>
      <c r="B346" s="324"/>
      <c r="C346" s="324"/>
      <c r="D346" s="324"/>
      <c r="E346" s="324"/>
      <c r="F346" s="324"/>
      <c r="G346" s="324"/>
      <c r="H346" s="324"/>
      <c r="I346" s="324"/>
      <c r="J346" s="324"/>
      <c r="K346" s="324"/>
      <c r="L346" s="69"/>
    </row>
    <row r="347" spans="1:12" ht="18" customHeight="1">
      <c r="A347" s="107"/>
      <c r="B347" s="107"/>
      <c r="C347" s="107"/>
      <c r="D347" s="107"/>
      <c r="E347" s="107"/>
      <c r="F347" s="107"/>
      <c r="G347" s="107"/>
      <c r="H347" s="107"/>
      <c r="I347" s="107"/>
      <c r="J347" s="107"/>
      <c r="K347" s="107"/>
      <c r="L347" s="54"/>
    </row>
    <row r="348" spans="1:12" ht="18" customHeight="1">
      <c r="A348" s="140">
        <f>IF(入力シート!C279&gt;0,1,0)</f>
        <v>1</v>
      </c>
      <c r="B348" s="324" t="str">
        <f>IF(入力シート!C287&lt;&gt;"",入力シート!C287&amp;"を対象として"&amp;入力シート!C291&amp;"に関する訓練を実施する。",0)</f>
        <v>新規採用の職員を対象として避難誘導に関する訓練を実施する。</v>
      </c>
      <c r="C348" s="324"/>
      <c r="D348" s="324"/>
      <c r="E348" s="324"/>
      <c r="F348" s="324"/>
      <c r="G348" s="324"/>
      <c r="H348" s="324"/>
      <c r="I348" s="324"/>
      <c r="J348" s="324"/>
      <c r="K348" s="324"/>
      <c r="L348" s="54"/>
    </row>
    <row r="349" spans="1:12" ht="18" customHeight="1">
      <c r="A349" s="107"/>
      <c r="B349" s="324"/>
      <c r="C349" s="324"/>
      <c r="D349" s="324"/>
      <c r="E349" s="324"/>
      <c r="F349" s="324"/>
      <c r="G349" s="324"/>
      <c r="H349" s="324"/>
      <c r="I349" s="324"/>
      <c r="J349" s="324"/>
      <c r="K349" s="324"/>
      <c r="L349" s="54"/>
    </row>
    <row r="350" spans="1:12" ht="18" customHeight="1">
      <c r="A350" s="107"/>
      <c r="C350" s="107"/>
      <c r="D350" s="107"/>
      <c r="E350" s="107"/>
      <c r="F350" s="107"/>
      <c r="G350" s="107"/>
      <c r="H350" s="107"/>
      <c r="I350" s="324" t="str">
        <f>IF(入力シート!C289&lt;&gt;"","　※毎年"&amp;入力シート!C289&amp;"月目途。","")</f>
        <v>　※毎年4月目途。</v>
      </c>
      <c r="J350" s="324"/>
      <c r="K350" s="324"/>
      <c r="L350" s="79"/>
    </row>
    <row r="351" spans="1:12" ht="18" customHeight="1">
      <c r="A351" s="107"/>
      <c r="C351" s="107"/>
      <c r="D351" s="107"/>
      <c r="E351" s="107"/>
      <c r="F351" s="107"/>
      <c r="G351" s="107"/>
      <c r="H351" s="107"/>
      <c r="I351" s="107"/>
      <c r="J351" s="107"/>
      <c r="K351" s="107"/>
      <c r="L351" s="108"/>
    </row>
    <row r="352" spans="1:12" ht="18" customHeight="1">
      <c r="A352" s="140">
        <f>IF(入力シート!C285&gt;1,2,0)</f>
        <v>0</v>
      </c>
      <c r="B352" s="324">
        <f>IF(入力シート!C294&lt;&gt;"",入力シート!C294&amp;"を対象として"&amp;入力シート!C298&amp;"に関する訓練を実施する。",0)</f>
        <v>0</v>
      </c>
      <c r="C352" s="324"/>
      <c r="D352" s="324"/>
      <c r="E352" s="324"/>
      <c r="F352" s="324"/>
      <c r="G352" s="324"/>
      <c r="H352" s="324"/>
      <c r="I352" s="324"/>
      <c r="J352" s="324"/>
      <c r="K352" s="324"/>
      <c r="L352" s="79"/>
    </row>
    <row r="353" spans="1:12" ht="18" customHeight="1">
      <c r="A353" s="107"/>
      <c r="B353" s="324"/>
      <c r="C353" s="324"/>
      <c r="D353" s="324"/>
      <c r="E353" s="324"/>
      <c r="F353" s="324"/>
      <c r="G353" s="324"/>
      <c r="H353" s="324"/>
      <c r="I353" s="324"/>
      <c r="J353" s="324"/>
      <c r="K353" s="324"/>
      <c r="L353" s="79"/>
    </row>
    <row r="354" spans="1:12" ht="18" customHeight="1">
      <c r="A354" s="107"/>
      <c r="C354" s="107"/>
      <c r="D354" s="107"/>
      <c r="E354" s="107"/>
      <c r="F354" s="107"/>
      <c r="G354" s="107"/>
      <c r="H354" s="107"/>
      <c r="I354" s="324" t="str">
        <f>IF(入力シート!C296&lt;&gt;"","　※毎年"&amp;入力シート!C296&amp;"月目途。","")</f>
        <v/>
      </c>
      <c r="J354" s="324"/>
      <c r="K354" s="324"/>
      <c r="L354" s="79"/>
    </row>
    <row r="355" spans="1:12" ht="18" customHeight="1">
      <c r="A355" s="78"/>
      <c r="B355" s="78"/>
      <c r="C355" s="78"/>
      <c r="D355" s="78"/>
      <c r="E355" s="78"/>
      <c r="F355" s="78"/>
      <c r="G355" s="107"/>
      <c r="H355" s="78"/>
      <c r="I355" s="78"/>
      <c r="J355" s="78"/>
      <c r="K355" s="78"/>
      <c r="L355" s="79"/>
    </row>
    <row r="356" spans="1:12" ht="18" customHeight="1">
      <c r="A356" s="78"/>
      <c r="B356" s="78"/>
      <c r="C356" s="78"/>
      <c r="D356" s="78"/>
      <c r="E356" s="78"/>
      <c r="F356" s="78"/>
      <c r="G356" s="107"/>
      <c r="H356" s="78"/>
      <c r="I356" s="78"/>
      <c r="J356" s="78"/>
      <c r="K356" s="78"/>
      <c r="L356" s="79"/>
    </row>
    <row r="357" spans="1:12" ht="18" customHeight="1">
      <c r="A357" s="54"/>
      <c r="B357" s="54"/>
      <c r="C357" s="54"/>
      <c r="D357" s="54"/>
      <c r="E357" s="54"/>
      <c r="F357" s="54"/>
      <c r="G357" s="108"/>
      <c r="H357" s="54"/>
      <c r="I357" s="54"/>
      <c r="J357" s="54"/>
      <c r="K357" s="54"/>
      <c r="L357" s="54"/>
    </row>
    <row r="358" spans="1:12" ht="18" customHeight="1">
      <c r="A358" s="3"/>
      <c r="B358" s="19"/>
      <c r="C358" s="19"/>
      <c r="D358" s="19"/>
      <c r="E358" s="19"/>
      <c r="F358" s="19"/>
      <c r="G358" s="19"/>
      <c r="H358" s="19"/>
      <c r="I358" s="19"/>
      <c r="J358" s="19"/>
      <c r="K358" s="66" t="s">
        <v>29</v>
      </c>
      <c r="L358" s="19"/>
    </row>
    <row r="359" spans="1:12" ht="18" customHeight="1">
      <c r="A359" s="296" t="s">
        <v>359</v>
      </c>
      <c r="B359" s="296"/>
      <c r="C359" s="296"/>
      <c r="D359" s="296"/>
      <c r="E359" s="296"/>
      <c r="F359" s="296"/>
      <c r="G359" s="296"/>
      <c r="H359" s="296"/>
      <c r="I359" s="296"/>
      <c r="J359" s="296"/>
      <c r="K359" s="296"/>
      <c r="L359" s="19"/>
    </row>
    <row r="360" spans="1:12" ht="18" customHeight="1">
      <c r="A360" s="314" t="s">
        <v>360</v>
      </c>
      <c r="B360" s="314"/>
      <c r="C360" s="314"/>
      <c r="D360" s="314"/>
      <c r="E360" s="314"/>
      <c r="F360" s="314"/>
      <c r="G360" s="314"/>
      <c r="H360" s="314"/>
      <c r="I360" s="314"/>
      <c r="J360" s="314"/>
      <c r="K360" s="314"/>
      <c r="L360" s="19"/>
    </row>
    <row r="361" spans="1:12" ht="18" customHeight="1" thickBot="1">
      <c r="A361" s="480"/>
      <c r="B361" s="480"/>
      <c r="C361" s="480"/>
      <c r="D361" s="480"/>
      <c r="E361" s="480"/>
      <c r="F361" s="480"/>
      <c r="G361" s="480"/>
      <c r="H361" s="480"/>
      <c r="I361" s="480"/>
      <c r="J361" s="480"/>
      <c r="K361" s="480"/>
      <c r="L361" s="19"/>
    </row>
    <row r="362" spans="1:12" ht="18" customHeight="1">
      <c r="A362" s="477" t="s">
        <v>30</v>
      </c>
      <c r="B362" s="478"/>
      <c r="C362" s="48"/>
      <c r="D362" s="48"/>
      <c r="E362" s="48"/>
      <c r="F362" s="48"/>
      <c r="G362" s="48"/>
      <c r="H362" s="48"/>
      <c r="I362" s="48"/>
      <c r="J362" s="48"/>
      <c r="K362" s="49"/>
      <c r="L362" s="19"/>
    </row>
    <row r="363" spans="1:12" ht="18" customHeight="1">
      <c r="A363" s="50"/>
      <c r="B363" s="18"/>
      <c r="C363" s="18"/>
      <c r="D363" s="18"/>
      <c r="E363" s="18"/>
      <c r="F363" s="18"/>
      <c r="G363" s="18"/>
      <c r="H363" s="18"/>
      <c r="I363" s="18"/>
      <c r="J363" s="18"/>
      <c r="K363" s="51"/>
      <c r="L363" s="19"/>
    </row>
    <row r="364" spans="1:12" ht="18" customHeight="1">
      <c r="A364" s="50"/>
      <c r="B364" s="18"/>
      <c r="C364" s="18"/>
      <c r="D364" s="18"/>
      <c r="E364" s="18"/>
      <c r="F364" s="18"/>
      <c r="G364" s="18"/>
      <c r="H364" s="18"/>
      <c r="I364" s="18"/>
      <c r="J364" s="18"/>
      <c r="K364" s="51"/>
      <c r="L364" s="19"/>
    </row>
    <row r="365" spans="1:12" ht="18" customHeight="1">
      <c r="A365" s="50"/>
      <c r="B365" s="18"/>
      <c r="C365" s="18"/>
      <c r="D365" s="18"/>
      <c r="E365" s="18"/>
      <c r="F365" s="18"/>
      <c r="G365" s="18"/>
      <c r="H365" s="18"/>
      <c r="I365" s="18"/>
      <c r="J365" s="18"/>
      <c r="K365" s="51"/>
      <c r="L365" s="19"/>
    </row>
    <row r="366" spans="1:12" ht="18" customHeight="1">
      <c r="A366" s="50"/>
      <c r="B366" s="18"/>
      <c r="C366" s="18"/>
      <c r="D366" s="18"/>
      <c r="E366" s="18"/>
      <c r="F366" s="18"/>
      <c r="G366" s="18"/>
      <c r="H366" s="18"/>
      <c r="I366" s="18"/>
      <c r="J366" s="18"/>
      <c r="K366" s="51"/>
      <c r="L366" s="19"/>
    </row>
    <row r="367" spans="1:12" ht="18" customHeight="1">
      <c r="A367" s="50"/>
      <c r="B367" s="18"/>
      <c r="C367" s="18"/>
      <c r="D367" s="18"/>
      <c r="E367" s="18"/>
      <c r="F367" s="18"/>
      <c r="G367" s="18"/>
      <c r="H367" s="18"/>
      <c r="I367" s="18"/>
      <c r="J367" s="18"/>
      <c r="K367" s="51"/>
      <c r="L367" s="19"/>
    </row>
    <row r="368" spans="1:12" ht="18" customHeight="1">
      <c r="A368" s="50"/>
      <c r="B368" s="18"/>
      <c r="C368" s="18"/>
      <c r="D368" s="18"/>
      <c r="E368" s="18"/>
      <c r="F368" s="18"/>
      <c r="G368" s="18"/>
      <c r="H368" s="18"/>
      <c r="I368" s="18"/>
      <c r="J368" s="18"/>
      <c r="K368" s="51"/>
      <c r="L368" s="19"/>
    </row>
    <row r="369" spans="1:12" ht="18" customHeight="1">
      <c r="A369" s="50"/>
      <c r="B369" s="18"/>
      <c r="C369" s="18"/>
      <c r="D369" s="18"/>
      <c r="E369" s="18"/>
      <c r="F369" s="18"/>
      <c r="G369" s="18"/>
      <c r="H369" s="18"/>
      <c r="I369" s="18"/>
      <c r="J369" s="18"/>
      <c r="K369" s="51"/>
      <c r="L369" s="19"/>
    </row>
    <row r="370" spans="1:12" ht="18" customHeight="1">
      <c r="A370" s="50"/>
      <c r="B370" s="18"/>
      <c r="C370" s="18"/>
      <c r="D370" s="18"/>
      <c r="E370" s="18"/>
      <c r="F370" s="18"/>
      <c r="G370" s="18"/>
      <c r="H370" s="18"/>
      <c r="I370" s="18"/>
      <c r="J370" s="18"/>
      <c r="K370" s="51"/>
      <c r="L370" s="19"/>
    </row>
    <row r="371" spans="1:12" ht="18" customHeight="1">
      <c r="A371" s="50"/>
      <c r="B371" s="18"/>
      <c r="C371" s="18"/>
      <c r="D371" s="18"/>
      <c r="E371" s="18"/>
      <c r="F371" s="18"/>
      <c r="G371" s="18"/>
      <c r="H371" s="18"/>
      <c r="I371" s="18"/>
      <c r="J371" s="18"/>
      <c r="K371" s="51"/>
      <c r="L371" s="19"/>
    </row>
    <row r="372" spans="1:12" ht="18" customHeight="1">
      <c r="A372" s="61"/>
      <c r="B372" s="18"/>
      <c r="C372" s="18"/>
      <c r="D372" s="18"/>
      <c r="E372" s="18"/>
      <c r="F372" s="18"/>
      <c r="G372" s="18"/>
      <c r="H372" s="18"/>
      <c r="I372" s="18"/>
      <c r="J372" s="18"/>
      <c r="K372" s="51"/>
      <c r="L372" s="19"/>
    </row>
    <row r="373" spans="1:12" ht="18" customHeight="1">
      <c r="A373" s="50"/>
      <c r="B373" s="18"/>
      <c r="C373" s="18"/>
      <c r="D373" s="18"/>
      <c r="E373" s="18"/>
      <c r="F373" s="18"/>
      <c r="G373" s="18"/>
      <c r="H373" s="18"/>
      <c r="I373" s="18"/>
      <c r="J373" s="18"/>
      <c r="K373" s="51"/>
      <c r="L373" s="19"/>
    </row>
    <row r="374" spans="1:12" ht="18" customHeight="1">
      <c r="A374" s="50"/>
      <c r="B374" s="479" t="s">
        <v>123</v>
      </c>
      <c r="C374" s="479"/>
      <c r="D374" s="479"/>
      <c r="E374" s="479"/>
      <c r="F374" s="479"/>
      <c r="G374" s="479"/>
      <c r="H374" s="479"/>
      <c r="I374" s="479"/>
      <c r="J374" s="479"/>
      <c r="K374" s="51"/>
      <c r="L374" s="19"/>
    </row>
    <row r="375" spans="1:12" ht="18" customHeight="1">
      <c r="A375" s="50"/>
      <c r="B375" s="479"/>
      <c r="C375" s="479"/>
      <c r="D375" s="479"/>
      <c r="E375" s="479"/>
      <c r="F375" s="479"/>
      <c r="G375" s="479"/>
      <c r="H375" s="479"/>
      <c r="I375" s="479"/>
      <c r="J375" s="479"/>
      <c r="K375" s="51"/>
      <c r="L375" s="19"/>
    </row>
    <row r="376" spans="1:12" ht="18" customHeight="1">
      <c r="A376" s="50"/>
      <c r="B376" s="479"/>
      <c r="C376" s="479"/>
      <c r="D376" s="479"/>
      <c r="E376" s="479"/>
      <c r="F376" s="479"/>
      <c r="G376" s="479"/>
      <c r="H376" s="479"/>
      <c r="I376" s="479"/>
      <c r="J376" s="479"/>
      <c r="K376" s="51"/>
      <c r="L376" s="19"/>
    </row>
    <row r="377" spans="1:12" ht="18" customHeight="1">
      <c r="A377" s="50"/>
      <c r="B377" s="18"/>
      <c r="C377" s="18"/>
      <c r="D377" s="18"/>
      <c r="E377" s="18"/>
      <c r="F377" s="18"/>
      <c r="G377" s="18"/>
      <c r="H377" s="18"/>
      <c r="I377" s="18"/>
      <c r="J377" s="18"/>
      <c r="K377" s="51"/>
      <c r="L377" s="19"/>
    </row>
    <row r="378" spans="1:12" ht="18" customHeight="1">
      <c r="A378" s="50"/>
      <c r="B378" s="18"/>
      <c r="C378" s="18"/>
      <c r="D378" s="18"/>
      <c r="E378" s="18"/>
      <c r="F378" s="18"/>
      <c r="G378" s="18"/>
      <c r="H378" s="18"/>
      <c r="I378" s="18"/>
      <c r="J378" s="18"/>
      <c r="K378" s="51"/>
      <c r="L378" s="19"/>
    </row>
    <row r="379" spans="1:12" ht="18" customHeight="1">
      <c r="A379" s="50"/>
      <c r="B379" s="18"/>
      <c r="C379" s="18"/>
      <c r="D379" s="18"/>
      <c r="E379" s="18"/>
      <c r="F379" s="18"/>
      <c r="G379" s="18"/>
      <c r="H379" s="18"/>
      <c r="I379" s="18"/>
      <c r="J379" s="18"/>
      <c r="K379" s="51"/>
      <c r="L379" s="19"/>
    </row>
    <row r="380" spans="1:12" ht="18" customHeight="1">
      <c r="A380" s="50"/>
      <c r="B380" s="18"/>
      <c r="C380" s="18"/>
      <c r="D380" s="18"/>
      <c r="E380" s="18"/>
      <c r="F380" s="18"/>
      <c r="G380" s="18"/>
      <c r="H380" s="18"/>
      <c r="I380" s="18"/>
      <c r="J380" s="18"/>
      <c r="K380" s="51"/>
      <c r="L380" s="19"/>
    </row>
    <row r="381" spans="1:12" ht="18" customHeight="1">
      <c r="A381" s="50"/>
      <c r="B381" s="18"/>
      <c r="C381" s="18"/>
      <c r="D381" s="18"/>
      <c r="E381" s="18"/>
      <c r="F381" s="18"/>
      <c r="G381" s="18"/>
      <c r="H381" s="18"/>
      <c r="I381" s="18"/>
      <c r="J381" s="18"/>
      <c r="K381" s="51"/>
      <c r="L381" s="19"/>
    </row>
    <row r="382" spans="1:12" ht="18" customHeight="1">
      <c r="A382" s="50"/>
      <c r="B382" s="18"/>
      <c r="C382" s="18"/>
      <c r="D382" s="18"/>
      <c r="E382" s="18"/>
      <c r="F382" s="18"/>
      <c r="G382" s="18"/>
      <c r="H382" s="18"/>
      <c r="I382" s="18"/>
      <c r="J382" s="18"/>
      <c r="K382" s="51"/>
      <c r="L382" s="19"/>
    </row>
    <row r="383" spans="1:12" ht="18" customHeight="1">
      <c r="A383" s="50"/>
      <c r="B383" s="18"/>
      <c r="C383" s="18"/>
      <c r="D383" s="18"/>
      <c r="E383" s="18"/>
      <c r="F383" s="18"/>
      <c r="G383" s="18"/>
      <c r="H383" s="18"/>
      <c r="I383" s="18"/>
      <c r="J383" s="18"/>
      <c r="K383" s="51"/>
      <c r="L383" s="19"/>
    </row>
    <row r="384" spans="1:12" ht="18" customHeight="1">
      <c r="A384" s="50"/>
      <c r="B384" s="18"/>
      <c r="C384" s="18"/>
      <c r="D384" s="18"/>
      <c r="E384" s="18"/>
      <c r="F384" s="18"/>
      <c r="G384" s="18"/>
      <c r="H384" s="18"/>
      <c r="I384" s="18"/>
      <c r="J384" s="18"/>
      <c r="K384" s="51"/>
      <c r="L384" s="19"/>
    </row>
    <row r="385" spans="1:12" ht="18" customHeight="1">
      <c r="A385" s="50"/>
      <c r="B385" s="18"/>
      <c r="C385" s="18"/>
      <c r="D385" s="18"/>
      <c r="E385" s="18"/>
      <c r="F385" s="18"/>
      <c r="G385" s="18"/>
      <c r="H385" s="18"/>
      <c r="I385" s="18"/>
      <c r="J385" s="18"/>
      <c r="K385" s="51"/>
      <c r="L385" s="19"/>
    </row>
    <row r="386" spans="1:12" ht="18" customHeight="1">
      <c r="A386" s="50"/>
      <c r="B386" s="18"/>
      <c r="C386" s="18"/>
      <c r="D386" s="18"/>
      <c r="E386" s="18"/>
      <c r="F386" s="18"/>
      <c r="G386" s="18"/>
      <c r="H386" s="18"/>
      <c r="I386" s="18"/>
      <c r="J386" s="18"/>
      <c r="K386" s="51"/>
      <c r="L386" s="19"/>
    </row>
    <row r="387" spans="1:12" ht="18" customHeight="1">
      <c r="A387" s="50"/>
      <c r="B387" s="18"/>
      <c r="C387" s="18"/>
      <c r="D387" s="18"/>
      <c r="E387" s="18"/>
      <c r="F387" s="18"/>
      <c r="G387" s="18"/>
      <c r="H387" s="18"/>
      <c r="I387" s="18"/>
      <c r="J387" s="18"/>
      <c r="K387" s="51"/>
      <c r="L387" s="19"/>
    </row>
    <row r="388" spans="1:12" ht="18" customHeight="1">
      <c r="A388" s="50"/>
      <c r="B388" s="18"/>
      <c r="C388" s="18"/>
      <c r="D388" s="18"/>
      <c r="E388" s="18"/>
      <c r="F388" s="18"/>
      <c r="G388" s="18"/>
      <c r="H388" s="18"/>
      <c r="I388" s="18"/>
      <c r="J388" s="18"/>
      <c r="K388" s="51"/>
      <c r="L388" s="19"/>
    </row>
    <row r="389" spans="1:12" ht="18" customHeight="1">
      <c r="A389" s="50"/>
      <c r="B389" s="18"/>
      <c r="C389" s="18"/>
      <c r="D389" s="18"/>
      <c r="E389" s="18"/>
      <c r="F389" s="18"/>
      <c r="G389" s="18"/>
      <c r="H389" s="18"/>
      <c r="I389" s="18"/>
      <c r="J389" s="18"/>
      <c r="K389" s="51"/>
      <c r="L389" s="19"/>
    </row>
    <row r="390" spans="1:12" ht="18" customHeight="1">
      <c r="A390" s="50"/>
      <c r="B390" s="18"/>
      <c r="C390" s="18"/>
      <c r="D390" s="18"/>
      <c r="E390" s="18"/>
      <c r="F390" s="18"/>
      <c r="G390" s="18"/>
      <c r="H390" s="18"/>
      <c r="I390" s="18"/>
      <c r="J390" s="18"/>
      <c r="K390" s="51"/>
      <c r="L390" s="19"/>
    </row>
    <row r="391" spans="1:12" ht="18" customHeight="1">
      <c r="A391" s="50"/>
      <c r="B391" s="18"/>
      <c r="C391" s="18"/>
      <c r="D391" s="18"/>
      <c r="E391" s="18"/>
      <c r="F391" s="18"/>
      <c r="G391" s="18"/>
      <c r="H391" s="18"/>
      <c r="I391" s="18"/>
      <c r="J391" s="18"/>
      <c r="K391" s="51"/>
      <c r="L391" s="19"/>
    </row>
    <row r="392" spans="1:12" ht="18" customHeight="1">
      <c r="A392" s="50"/>
      <c r="B392" s="18"/>
      <c r="C392" s="18"/>
      <c r="D392" s="18"/>
      <c r="E392" s="18"/>
      <c r="F392" s="18"/>
      <c r="G392" s="18"/>
      <c r="H392" s="18"/>
      <c r="I392" s="18"/>
      <c r="J392" s="18"/>
      <c r="K392" s="51"/>
      <c r="L392" s="19"/>
    </row>
    <row r="393" spans="1:12" ht="18" customHeight="1">
      <c r="A393" s="50"/>
      <c r="B393" s="18"/>
      <c r="C393" s="18"/>
      <c r="D393" s="18"/>
      <c r="E393" s="18"/>
      <c r="F393" s="18"/>
      <c r="G393" s="18"/>
      <c r="H393" s="18"/>
      <c r="I393" s="18"/>
      <c r="J393" s="18"/>
      <c r="K393" s="51"/>
      <c r="L393" s="19"/>
    </row>
    <row r="394" spans="1:12" ht="18" customHeight="1">
      <c r="A394" s="50"/>
      <c r="B394" s="18"/>
      <c r="C394" s="18"/>
      <c r="D394" s="18"/>
      <c r="E394" s="18"/>
      <c r="F394" s="18"/>
      <c r="G394" s="18"/>
      <c r="H394" s="18"/>
      <c r="I394" s="18"/>
      <c r="J394" s="18"/>
      <c r="K394" s="51"/>
      <c r="L394" s="19"/>
    </row>
    <row r="395" spans="1:12" ht="18" customHeight="1">
      <c r="A395" s="50"/>
      <c r="B395" s="18"/>
      <c r="C395" s="18"/>
      <c r="D395" s="18"/>
      <c r="E395" s="18"/>
      <c r="F395" s="18"/>
      <c r="G395" s="18"/>
      <c r="H395" s="18"/>
      <c r="I395" s="18"/>
      <c r="J395" s="18"/>
      <c r="K395" s="51"/>
      <c r="L395" s="19"/>
    </row>
    <row r="396" spans="1:12" ht="18" customHeight="1">
      <c r="A396" s="50"/>
      <c r="B396" s="18"/>
      <c r="C396" s="18"/>
      <c r="D396" s="18"/>
      <c r="E396" s="18"/>
      <c r="F396" s="18"/>
      <c r="G396" s="18"/>
      <c r="H396" s="18"/>
      <c r="I396" s="18"/>
      <c r="J396" s="18"/>
      <c r="K396" s="51"/>
      <c r="L396" s="19"/>
    </row>
    <row r="397" spans="1:12" ht="18" customHeight="1">
      <c r="A397" s="50"/>
      <c r="B397" s="18"/>
      <c r="C397" s="18"/>
      <c r="D397" s="18"/>
      <c r="E397" s="18"/>
      <c r="F397" s="18"/>
      <c r="G397" s="18"/>
      <c r="H397" s="18"/>
      <c r="I397" s="18"/>
      <c r="J397" s="18"/>
      <c r="K397" s="51"/>
      <c r="L397" s="19"/>
    </row>
    <row r="398" spans="1:12" ht="18" customHeight="1">
      <c r="A398" s="50"/>
      <c r="B398" s="18"/>
      <c r="C398" s="18"/>
      <c r="D398" s="18"/>
      <c r="E398" s="18"/>
      <c r="F398" s="18"/>
      <c r="G398" s="18"/>
      <c r="H398" s="18"/>
      <c r="I398" s="18"/>
      <c r="J398" s="18"/>
      <c r="K398" s="51"/>
      <c r="L398" s="19"/>
    </row>
    <row r="399" spans="1:12" ht="18" customHeight="1">
      <c r="A399" s="50"/>
      <c r="B399" s="97" t="s">
        <v>119</v>
      </c>
      <c r="C399" s="98"/>
      <c r="D399" s="97" t="str">
        <f>入力シート!C14</f>
        <v>大田市大田町○○－○○－○○</v>
      </c>
      <c r="E399" s="101"/>
      <c r="F399" s="101"/>
      <c r="G399" s="101"/>
      <c r="H399" s="101"/>
      <c r="I399" s="101"/>
      <c r="J399" s="98"/>
      <c r="K399" s="51"/>
      <c r="L399" s="19"/>
    </row>
    <row r="400" spans="1:12" ht="18" customHeight="1">
      <c r="A400" s="50"/>
      <c r="B400" s="99" t="s">
        <v>120</v>
      </c>
      <c r="C400" s="100"/>
      <c r="D400" s="99" t="str">
        <f>入力シート!C162</f>
        <v>○○町○○－○○</v>
      </c>
      <c r="E400" s="101"/>
      <c r="F400" s="101"/>
      <c r="G400" s="101"/>
      <c r="H400" s="101"/>
      <c r="I400" s="101"/>
      <c r="J400" s="98"/>
      <c r="K400" s="51"/>
      <c r="L400" s="19"/>
    </row>
    <row r="401" spans="1:12" ht="18" customHeight="1" thickBot="1">
      <c r="A401" s="22"/>
      <c r="B401" s="23"/>
      <c r="C401" s="23"/>
      <c r="D401" s="23"/>
      <c r="E401" s="23"/>
      <c r="F401" s="23"/>
      <c r="G401" s="23"/>
      <c r="H401" s="23"/>
      <c r="I401" s="23"/>
      <c r="J401" s="23"/>
      <c r="K401" s="52"/>
      <c r="L401" s="19"/>
    </row>
    <row r="402" spans="1:12" ht="18" customHeight="1">
      <c r="A402" s="3"/>
      <c r="B402" s="19"/>
      <c r="C402" s="19"/>
      <c r="D402" s="19"/>
      <c r="E402" s="19"/>
      <c r="F402" s="19"/>
      <c r="G402" s="19"/>
      <c r="H402" s="19"/>
      <c r="I402" s="19"/>
      <c r="J402" s="19"/>
      <c r="K402" s="66" t="s">
        <v>361</v>
      </c>
      <c r="L402" s="19"/>
    </row>
    <row r="403" spans="1:12" ht="18" customHeight="1">
      <c r="A403" s="296" t="s">
        <v>362</v>
      </c>
      <c r="B403" s="296"/>
      <c r="C403" s="296"/>
      <c r="D403" s="296"/>
      <c r="E403" s="296"/>
      <c r="F403" s="296"/>
      <c r="G403" s="296"/>
      <c r="H403" s="296"/>
      <c r="I403" s="296"/>
      <c r="J403" s="296"/>
      <c r="K403" s="296"/>
      <c r="L403" s="19"/>
    </row>
    <row r="404" spans="1:12" ht="18" customHeight="1" thickBot="1">
      <c r="A404" s="116"/>
      <c r="B404" s="116"/>
      <c r="C404" s="116"/>
      <c r="D404" s="116"/>
      <c r="E404" s="116"/>
      <c r="F404" s="116"/>
      <c r="G404" s="116"/>
      <c r="H404" s="116"/>
      <c r="I404" s="116"/>
      <c r="J404" s="116"/>
      <c r="K404" s="116"/>
      <c r="L404" s="19"/>
    </row>
    <row r="405" spans="1:12" ht="18" customHeight="1">
      <c r="A405" s="477" t="s">
        <v>30</v>
      </c>
      <c r="B405" s="478"/>
      <c r="C405" s="48"/>
      <c r="D405" s="48"/>
      <c r="E405" s="48"/>
      <c r="F405" s="48"/>
      <c r="G405" s="48"/>
      <c r="H405" s="48"/>
      <c r="I405" s="48"/>
      <c r="J405" s="48"/>
      <c r="K405" s="49"/>
      <c r="L405" s="19"/>
    </row>
    <row r="406" spans="1:12" ht="18" customHeight="1">
      <c r="A406" s="50"/>
      <c r="B406" s="18"/>
      <c r="C406" s="18"/>
      <c r="D406" s="18"/>
      <c r="E406" s="18"/>
      <c r="F406" s="18"/>
      <c r="G406" s="18"/>
      <c r="H406" s="18"/>
      <c r="I406" s="18"/>
      <c r="J406" s="18"/>
      <c r="K406" s="51"/>
      <c r="L406" s="19"/>
    </row>
    <row r="407" spans="1:12" ht="18" customHeight="1">
      <c r="A407" s="50"/>
      <c r="B407" s="18"/>
      <c r="C407" s="18"/>
      <c r="D407" s="18"/>
      <c r="E407" s="18"/>
      <c r="F407" s="18"/>
      <c r="G407" s="18"/>
      <c r="H407" s="18"/>
      <c r="I407" s="18"/>
      <c r="J407" s="18"/>
      <c r="K407" s="51"/>
      <c r="L407" s="19"/>
    </row>
    <row r="408" spans="1:12" ht="18" customHeight="1">
      <c r="A408" s="50"/>
      <c r="B408" s="18"/>
      <c r="C408" s="18"/>
      <c r="D408" s="18"/>
      <c r="E408" s="18"/>
      <c r="F408" s="18"/>
      <c r="G408" s="18"/>
      <c r="H408" s="18"/>
      <c r="I408" s="18"/>
      <c r="J408" s="18"/>
      <c r="K408" s="51"/>
      <c r="L408" s="19"/>
    </row>
    <row r="409" spans="1:12" ht="18" customHeight="1">
      <c r="A409" s="50"/>
      <c r="B409" s="18"/>
      <c r="C409" s="18"/>
      <c r="D409" s="18"/>
      <c r="E409" s="18"/>
      <c r="F409" s="18"/>
      <c r="G409" s="18"/>
      <c r="H409" s="18"/>
      <c r="I409" s="18"/>
      <c r="J409" s="18"/>
      <c r="K409" s="51"/>
      <c r="L409" s="19"/>
    </row>
    <row r="410" spans="1:12" ht="18" customHeight="1">
      <c r="A410" s="50"/>
      <c r="B410" s="18"/>
      <c r="C410" s="18"/>
      <c r="D410" s="18"/>
      <c r="E410" s="18"/>
      <c r="F410" s="18"/>
      <c r="G410" s="18"/>
      <c r="H410" s="18"/>
      <c r="I410" s="18"/>
      <c r="J410" s="18"/>
      <c r="K410" s="51"/>
      <c r="L410" s="19"/>
    </row>
    <row r="411" spans="1:12" ht="18" customHeight="1">
      <c r="A411" s="50"/>
      <c r="B411" s="18"/>
      <c r="C411" s="18"/>
      <c r="D411" s="18"/>
      <c r="E411" s="18"/>
      <c r="F411" s="18"/>
      <c r="G411" s="18"/>
      <c r="H411" s="18"/>
      <c r="I411" s="18"/>
      <c r="J411" s="18"/>
      <c r="K411" s="51"/>
      <c r="L411" s="19"/>
    </row>
    <row r="412" spans="1:12" ht="18" customHeight="1">
      <c r="A412" s="50"/>
      <c r="B412" s="18"/>
      <c r="C412" s="18"/>
      <c r="D412" s="18"/>
      <c r="E412" s="18"/>
      <c r="F412" s="18"/>
      <c r="G412" s="18"/>
      <c r="H412" s="18"/>
      <c r="I412" s="18"/>
      <c r="J412" s="18"/>
      <c r="K412" s="51"/>
      <c r="L412" s="19"/>
    </row>
    <row r="413" spans="1:12" ht="18" customHeight="1">
      <c r="A413" s="50"/>
      <c r="B413" s="18"/>
      <c r="C413" s="18"/>
      <c r="D413" s="18"/>
      <c r="E413" s="18"/>
      <c r="F413" s="18"/>
      <c r="G413" s="18"/>
      <c r="H413" s="18"/>
      <c r="I413" s="18"/>
      <c r="J413" s="18"/>
      <c r="K413" s="51"/>
      <c r="L413" s="19"/>
    </row>
    <row r="414" spans="1:12" ht="18" customHeight="1">
      <c r="A414" s="50"/>
      <c r="B414" s="18"/>
      <c r="C414" s="18"/>
      <c r="D414" s="18"/>
      <c r="E414" s="18"/>
      <c r="F414" s="18"/>
      <c r="G414" s="18"/>
      <c r="H414" s="18"/>
      <c r="I414" s="18"/>
      <c r="J414" s="18"/>
      <c r="K414" s="51"/>
      <c r="L414" s="19"/>
    </row>
    <row r="415" spans="1:12" ht="18" customHeight="1">
      <c r="A415" s="61"/>
      <c r="B415" s="18"/>
      <c r="C415" s="18"/>
      <c r="D415" s="18"/>
      <c r="E415" s="18"/>
      <c r="F415" s="18"/>
      <c r="G415" s="18"/>
      <c r="H415" s="18"/>
      <c r="I415" s="18"/>
      <c r="J415" s="18"/>
      <c r="K415" s="51"/>
      <c r="L415" s="19"/>
    </row>
    <row r="416" spans="1:12" ht="18" customHeight="1">
      <c r="A416" s="50"/>
      <c r="B416" s="18"/>
      <c r="C416" s="18"/>
      <c r="D416" s="18"/>
      <c r="E416" s="18"/>
      <c r="F416" s="18"/>
      <c r="G416" s="18"/>
      <c r="H416" s="18"/>
      <c r="I416" s="18"/>
      <c r="J416" s="18"/>
      <c r="K416" s="51"/>
      <c r="L416" s="19"/>
    </row>
    <row r="417" spans="1:12" ht="18" customHeight="1">
      <c r="A417" s="50"/>
      <c r="B417" s="479" t="s">
        <v>363</v>
      </c>
      <c r="C417" s="479"/>
      <c r="D417" s="479"/>
      <c r="E417" s="479"/>
      <c r="F417" s="479"/>
      <c r="G417" s="479"/>
      <c r="H417" s="479"/>
      <c r="I417" s="479"/>
      <c r="J417" s="479"/>
      <c r="K417" s="51"/>
      <c r="L417" s="19"/>
    </row>
    <row r="418" spans="1:12" ht="18" customHeight="1">
      <c r="A418" s="50"/>
      <c r="B418" s="479"/>
      <c r="C418" s="479"/>
      <c r="D418" s="479"/>
      <c r="E418" s="479"/>
      <c r="F418" s="479"/>
      <c r="G418" s="479"/>
      <c r="H418" s="479"/>
      <c r="I418" s="479"/>
      <c r="J418" s="479"/>
      <c r="K418" s="51"/>
      <c r="L418" s="19"/>
    </row>
    <row r="419" spans="1:12" ht="18" customHeight="1">
      <c r="A419" s="50"/>
      <c r="B419" s="479"/>
      <c r="C419" s="479"/>
      <c r="D419" s="479"/>
      <c r="E419" s="479"/>
      <c r="F419" s="479"/>
      <c r="G419" s="479"/>
      <c r="H419" s="479"/>
      <c r="I419" s="479"/>
      <c r="J419" s="479"/>
      <c r="K419" s="51"/>
      <c r="L419" s="19"/>
    </row>
    <row r="420" spans="1:12" ht="18" customHeight="1">
      <c r="A420" s="50"/>
      <c r="B420" s="18"/>
      <c r="C420" s="18"/>
      <c r="D420" s="18"/>
      <c r="E420" s="18"/>
      <c r="F420" s="18"/>
      <c r="G420" s="18"/>
      <c r="H420" s="18"/>
      <c r="I420" s="18"/>
      <c r="J420" s="18"/>
      <c r="K420" s="51"/>
      <c r="L420" s="19"/>
    </row>
    <row r="421" spans="1:12" ht="18" customHeight="1">
      <c r="A421" s="50"/>
      <c r="B421" s="18"/>
      <c r="C421" s="18"/>
      <c r="D421" s="18"/>
      <c r="E421" s="18"/>
      <c r="F421" s="18"/>
      <c r="G421" s="18"/>
      <c r="H421" s="18"/>
      <c r="I421" s="18"/>
      <c r="J421" s="18"/>
      <c r="K421" s="51"/>
      <c r="L421" s="19"/>
    </row>
    <row r="422" spans="1:12" ht="18" customHeight="1">
      <c r="A422" s="50"/>
      <c r="B422" s="18"/>
      <c r="C422" s="18"/>
      <c r="D422" s="18"/>
      <c r="E422" s="18"/>
      <c r="F422" s="18"/>
      <c r="G422" s="18"/>
      <c r="H422" s="18"/>
      <c r="I422" s="18"/>
      <c r="J422" s="18"/>
      <c r="K422" s="51"/>
      <c r="L422" s="19"/>
    </row>
    <row r="423" spans="1:12" ht="18" customHeight="1">
      <c r="A423" s="50"/>
      <c r="B423" s="18"/>
      <c r="C423" s="18"/>
      <c r="D423" s="18"/>
      <c r="E423" s="18"/>
      <c r="F423" s="18"/>
      <c r="G423" s="18"/>
      <c r="H423" s="18"/>
      <c r="I423" s="18"/>
      <c r="J423" s="18"/>
      <c r="K423" s="51"/>
      <c r="L423" s="19"/>
    </row>
    <row r="424" spans="1:12" ht="18" customHeight="1">
      <c r="A424" s="50"/>
      <c r="B424" s="18"/>
      <c r="C424" s="18"/>
      <c r="D424" s="18"/>
      <c r="E424" s="18"/>
      <c r="F424" s="18"/>
      <c r="G424" s="18"/>
      <c r="H424" s="18"/>
      <c r="I424" s="18"/>
      <c r="J424" s="18"/>
      <c r="K424" s="51"/>
      <c r="L424" s="19"/>
    </row>
    <row r="425" spans="1:12" ht="18" customHeight="1">
      <c r="A425" s="50"/>
      <c r="B425" s="18"/>
      <c r="C425" s="18"/>
      <c r="D425" s="18"/>
      <c r="E425" s="18"/>
      <c r="F425" s="18"/>
      <c r="G425" s="18"/>
      <c r="H425" s="18"/>
      <c r="I425" s="18"/>
      <c r="J425" s="18"/>
      <c r="K425" s="51"/>
      <c r="L425" s="19"/>
    </row>
    <row r="426" spans="1:12" ht="18" customHeight="1">
      <c r="A426" s="50"/>
      <c r="B426" s="18"/>
      <c r="C426" s="18"/>
      <c r="D426" s="18"/>
      <c r="E426" s="18"/>
      <c r="F426" s="18"/>
      <c r="G426" s="18"/>
      <c r="H426" s="18"/>
      <c r="I426" s="18"/>
      <c r="J426" s="18"/>
      <c r="K426" s="51"/>
      <c r="L426" s="19"/>
    </row>
    <row r="427" spans="1:12" ht="18" customHeight="1">
      <c r="A427" s="50"/>
      <c r="B427" s="18"/>
      <c r="C427" s="18"/>
      <c r="D427" s="18"/>
      <c r="E427" s="18"/>
      <c r="F427" s="18"/>
      <c r="G427" s="18"/>
      <c r="H427" s="18"/>
      <c r="I427" s="18"/>
      <c r="J427" s="18"/>
      <c r="K427" s="51"/>
      <c r="L427" s="19"/>
    </row>
    <row r="428" spans="1:12" ht="18" customHeight="1">
      <c r="A428" s="50"/>
      <c r="B428" s="18"/>
      <c r="C428" s="18"/>
      <c r="D428" s="18"/>
      <c r="E428" s="18"/>
      <c r="F428" s="18"/>
      <c r="G428" s="18"/>
      <c r="H428" s="18"/>
      <c r="I428" s="18"/>
      <c r="J428" s="18"/>
      <c r="K428" s="51"/>
      <c r="L428" s="19"/>
    </row>
    <row r="429" spans="1:12" ht="18" customHeight="1">
      <c r="A429" s="50"/>
      <c r="B429" s="18"/>
      <c r="C429" s="18"/>
      <c r="D429" s="18"/>
      <c r="E429" s="18"/>
      <c r="F429" s="18"/>
      <c r="G429" s="18"/>
      <c r="H429" s="18"/>
      <c r="I429" s="18"/>
      <c r="J429" s="18"/>
      <c r="K429" s="51"/>
      <c r="L429" s="19"/>
    </row>
    <row r="430" spans="1:12" ht="18" customHeight="1">
      <c r="A430" s="50"/>
      <c r="B430" s="18"/>
      <c r="C430" s="18"/>
      <c r="D430" s="18"/>
      <c r="E430" s="18"/>
      <c r="F430" s="18"/>
      <c r="G430" s="18"/>
      <c r="H430" s="18"/>
      <c r="I430" s="18"/>
      <c r="J430" s="18"/>
      <c r="K430" s="51"/>
      <c r="L430" s="19"/>
    </row>
    <row r="431" spans="1:12" ht="18" customHeight="1">
      <c r="A431" s="50"/>
      <c r="B431" s="18"/>
      <c r="C431" s="18"/>
      <c r="D431" s="18"/>
      <c r="E431" s="18"/>
      <c r="F431" s="18"/>
      <c r="G431" s="18"/>
      <c r="H431" s="18"/>
      <c r="I431" s="18"/>
      <c r="J431" s="18"/>
      <c r="K431" s="51"/>
      <c r="L431" s="19"/>
    </row>
    <row r="432" spans="1:12" ht="18" customHeight="1">
      <c r="A432" s="50"/>
      <c r="B432" s="18"/>
      <c r="C432" s="18"/>
      <c r="D432" s="18"/>
      <c r="E432" s="18"/>
      <c r="F432" s="18"/>
      <c r="G432" s="18"/>
      <c r="H432" s="18"/>
      <c r="I432" s="18"/>
      <c r="J432" s="18"/>
      <c r="K432" s="51"/>
      <c r="L432" s="19"/>
    </row>
    <row r="433" spans="1:12" ht="18" customHeight="1">
      <c r="A433" s="50"/>
      <c r="B433" s="18"/>
      <c r="C433" s="18"/>
      <c r="D433" s="18"/>
      <c r="E433" s="18"/>
      <c r="F433" s="18"/>
      <c r="G433" s="18"/>
      <c r="H433" s="18"/>
      <c r="I433" s="18"/>
      <c r="J433" s="18"/>
      <c r="K433" s="51"/>
      <c r="L433" s="19"/>
    </row>
    <row r="434" spans="1:12" ht="18" customHeight="1">
      <c r="A434" s="50"/>
      <c r="B434" s="18"/>
      <c r="C434" s="18"/>
      <c r="D434" s="18"/>
      <c r="E434" s="18"/>
      <c r="F434" s="18"/>
      <c r="G434" s="18"/>
      <c r="H434" s="18"/>
      <c r="I434" s="18"/>
      <c r="J434" s="18"/>
      <c r="K434" s="51"/>
      <c r="L434" s="19"/>
    </row>
    <row r="435" spans="1:12" ht="18" customHeight="1">
      <c r="A435" s="50"/>
      <c r="B435" s="18"/>
      <c r="C435" s="18"/>
      <c r="D435" s="18"/>
      <c r="E435" s="18"/>
      <c r="F435" s="18"/>
      <c r="G435" s="18"/>
      <c r="H435" s="18"/>
      <c r="I435" s="18"/>
      <c r="J435" s="18"/>
      <c r="K435" s="51"/>
      <c r="L435" s="19"/>
    </row>
    <row r="436" spans="1:12" ht="18" customHeight="1">
      <c r="A436" s="50"/>
      <c r="B436" s="18"/>
      <c r="C436" s="18"/>
      <c r="D436" s="18"/>
      <c r="E436" s="18"/>
      <c r="F436" s="18"/>
      <c r="G436" s="18"/>
      <c r="H436" s="18"/>
      <c r="I436" s="18"/>
      <c r="J436" s="18"/>
      <c r="K436" s="51"/>
      <c r="L436" s="19"/>
    </row>
    <row r="437" spans="1:12" ht="18" customHeight="1">
      <c r="A437" s="50"/>
      <c r="B437" s="18"/>
      <c r="C437" s="18"/>
      <c r="D437" s="18"/>
      <c r="E437" s="18"/>
      <c r="F437" s="18"/>
      <c r="G437" s="18"/>
      <c r="H437" s="18"/>
      <c r="I437" s="18"/>
      <c r="J437" s="18"/>
      <c r="K437" s="51"/>
      <c r="L437" s="19"/>
    </row>
    <row r="438" spans="1:12" ht="18" customHeight="1">
      <c r="A438" s="50"/>
      <c r="B438" s="18"/>
      <c r="C438" s="18"/>
      <c r="D438" s="18"/>
      <c r="E438" s="18"/>
      <c r="F438" s="18"/>
      <c r="G438" s="18"/>
      <c r="H438" s="18"/>
      <c r="I438" s="18"/>
      <c r="J438" s="18"/>
      <c r="K438" s="51"/>
      <c r="L438" s="19"/>
    </row>
    <row r="439" spans="1:12" ht="18" customHeight="1">
      <c r="A439" s="50"/>
      <c r="B439" s="18"/>
      <c r="C439" s="18"/>
      <c r="D439" s="18"/>
      <c r="E439" s="18"/>
      <c r="F439" s="18"/>
      <c r="G439" s="18"/>
      <c r="H439" s="18"/>
      <c r="I439" s="18"/>
      <c r="J439" s="18"/>
      <c r="K439" s="51"/>
      <c r="L439" s="19"/>
    </row>
    <row r="440" spans="1:12" ht="18" customHeight="1">
      <c r="A440" s="50"/>
      <c r="B440" s="18"/>
      <c r="C440" s="18"/>
      <c r="D440" s="18"/>
      <c r="E440" s="18"/>
      <c r="F440" s="18"/>
      <c r="G440" s="18"/>
      <c r="H440" s="18"/>
      <c r="I440" s="18"/>
      <c r="J440" s="18"/>
      <c r="K440" s="51"/>
      <c r="L440" s="19"/>
    </row>
    <row r="441" spans="1:12" ht="18" customHeight="1">
      <c r="A441" s="50"/>
      <c r="B441" s="18"/>
      <c r="C441" s="18"/>
      <c r="D441" s="18"/>
      <c r="E441" s="18"/>
      <c r="F441" s="18"/>
      <c r="G441" s="18"/>
      <c r="H441" s="18"/>
      <c r="I441" s="18"/>
      <c r="J441" s="18"/>
      <c r="K441" s="51"/>
      <c r="L441" s="19"/>
    </row>
    <row r="442" spans="1:12" ht="18" customHeight="1">
      <c r="A442" s="50"/>
      <c r="B442" s="141"/>
      <c r="C442" s="141"/>
      <c r="D442" s="141"/>
      <c r="E442" s="141"/>
      <c r="F442" s="141"/>
      <c r="G442" s="141"/>
      <c r="H442" s="141"/>
      <c r="I442" s="141"/>
      <c r="J442" s="141"/>
      <c r="K442" s="51"/>
      <c r="L442" s="19"/>
    </row>
    <row r="443" spans="1:12" ht="18" customHeight="1">
      <c r="A443" s="50"/>
      <c r="B443" s="99" t="s">
        <v>120</v>
      </c>
      <c r="C443" s="100"/>
      <c r="D443" s="99" t="str">
        <f>入力シート!C170</f>
        <v>施設の３階○○室</v>
      </c>
      <c r="E443" s="101"/>
      <c r="F443" s="101"/>
      <c r="G443" s="101"/>
      <c r="H443" s="101"/>
      <c r="I443" s="101"/>
      <c r="J443" s="98"/>
      <c r="K443" s="51"/>
      <c r="L443" s="19"/>
    </row>
    <row r="444" spans="1:12" ht="18" customHeight="1" thickBot="1">
      <c r="A444" s="22"/>
      <c r="B444" s="23"/>
      <c r="C444" s="23"/>
      <c r="D444" s="23"/>
      <c r="E444" s="23"/>
      <c r="F444" s="23"/>
      <c r="G444" s="23"/>
      <c r="H444" s="23"/>
      <c r="I444" s="23"/>
      <c r="J444" s="23"/>
      <c r="K444" s="52"/>
      <c r="L444" s="19"/>
    </row>
    <row r="445" spans="1:12" ht="16.2">
      <c r="A445" s="2" t="s">
        <v>8</v>
      </c>
      <c r="B445" s="19"/>
      <c r="C445" s="19"/>
      <c r="D445" s="19"/>
      <c r="E445" s="19"/>
      <c r="F445" s="19"/>
      <c r="G445" s="19"/>
      <c r="H445" s="19"/>
      <c r="I445" s="19"/>
      <c r="J445" s="19"/>
      <c r="K445" s="19"/>
      <c r="L445" s="19"/>
    </row>
    <row r="446" spans="1:12" ht="16.2">
      <c r="A446" s="2"/>
      <c r="B446" s="19"/>
      <c r="C446" s="19"/>
      <c r="D446" s="19"/>
      <c r="E446" s="19"/>
      <c r="F446" s="19"/>
      <c r="G446" s="19"/>
      <c r="H446" s="19"/>
      <c r="I446" s="19"/>
      <c r="J446" s="19"/>
      <c r="K446" s="19"/>
      <c r="L446" s="19"/>
    </row>
    <row r="447" spans="1:12" ht="16.2">
      <c r="A447" s="2"/>
      <c r="B447" s="19"/>
      <c r="C447" s="19"/>
      <c r="D447" s="19"/>
      <c r="E447" s="19"/>
      <c r="F447" s="19"/>
      <c r="G447" s="19"/>
      <c r="H447" s="19"/>
      <c r="I447" s="19"/>
      <c r="J447" s="19"/>
      <c r="K447" s="19"/>
      <c r="L447" s="19"/>
    </row>
  </sheetData>
  <mergeCells count="325">
    <mergeCell ref="B352:K353"/>
    <mergeCell ref="I354:K354"/>
    <mergeCell ref="I350:K350"/>
    <mergeCell ref="A403:K403"/>
    <mergeCell ref="A405:B405"/>
    <mergeCell ref="B417:J419"/>
    <mergeCell ref="B338:K339"/>
    <mergeCell ref="I340:K340"/>
    <mergeCell ref="B342:K343"/>
    <mergeCell ref="I344:K344"/>
    <mergeCell ref="B348:K349"/>
    <mergeCell ref="B374:J376"/>
    <mergeCell ref="A360:K361"/>
    <mergeCell ref="A362:B362"/>
    <mergeCell ref="A285:K285"/>
    <mergeCell ref="A286:K286"/>
    <mergeCell ref="A287:K287"/>
    <mergeCell ref="A292:K292"/>
    <mergeCell ref="A293:K293"/>
    <mergeCell ref="A294:K294"/>
    <mergeCell ref="A297:K297"/>
    <mergeCell ref="A298:K298"/>
    <mergeCell ref="D315:J317"/>
    <mergeCell ref="B305:C307"/>
    <mergeCell ref="D305:J307"/>
    <mergeCell ref="D308:J311"/>
    <mergeCell ref="B315:C317"/>
    <mergeCell ref="B312:C314"/>
    <mergeCell ref="B276:D276"/>
    <mergeCell ref="B277:D277"/>
    <mergeCell ref="E275:I275"/>
    <mergeCell ref="E277:H277"/>
    <mergeCell ref="E276:H276"/>
    <mergeCell ref="A280:K280"/>
    <mergeCell ref="B269:D269"/>
    <mergeCell ref="E268:I268"/>
    <mergeCell ref="E269:G269"/>
    <mergeCell ref="B270:D270"/>
    <mergeCell ref="B271:D271"/>
    <mergeCell ref="E271:H271"/>
    <mergeCell ref="A273:F273"/>
    <mergeCell ref="B275:C275"/>
    <mergeCell ref="A256:K256"/>
    <mergeCell ref="A257:K257"/>
    <mergeCell ref="A258:K258"/>
    <mergeCell ref="A259:K259"/>
    <mergeCell ref="A260:K260"/>
    <mergeCell ref="A261:K261"/>
    <mergeCell ref="A262:K262"/>
    <mergeCell ref="A263:K263"/>
    <mergeCell ref="B268:C268"/>
    <mergeCell ref="A243:K243"/>
    <mergeCell ref="A244:K244"/>
    <mergeCell ref="A248:K248"/>
    <mergeCell ref="A249:K249"/>
    <mergeCell ref="A251:K251"/>
    <mergeCell ref="A250:K250"/>
    <mergeCell ref="A253:K253"/>
    <mergeCell ref="A254:K254"/>
    <mergeCell ref="A255:K255"/>
    <mergeCell ref="A237:K237"/>
    <mergeCell ref="A238:K238"/>
    <mergeCell ref="B240:D240"/>
    <mergeCell ref="E235:I235"/>
    <mergeCell ref="E240:I240"/>
    <mergeCell ref="F222:H222"/>
    <mergeCell ref="F223:H223"/>
    <mergeCell ref="F224:H224"/>
    <mergeCell ref="F225:H225"/>
    <mergeCell ref="F226:H226"/>
    <mergeCell ref="F227:H227"/>
    <mergeCell ref="F229:H229"/>
    <mergeCell ref="I227:K227"/>
    <mergeCell ref="I229:K229"/>
    <mergeCell ref="A222:C222"/>
    <mergeCell ref="A223:C223"/>
    <mergeCell ref="A224:C224"/>
    <mergeCell ref="A225:C225"/>
    <mergeCell ref="A226:C226"/>
    <mergeCell ref="A227:C227"/>
    <mergeCell ref="A229:C229"/>
    <mergeCell ref="D227:E227"/>
    <mergeCell ref="A233:K233"/>
    <mergeCell ref="D229:E229"/>
    <mergeCell ref="D222:E222"/>
    <mergeCell ref="D223:E223"/>
    <mergeCell ref="D224:E224"/>
    <mergeCell ref="D225:E225"/>
    <mergeCell ref="D226:E226"/>
    <mergeCell ref="A231:K231"/>
    <mergeCell ref="B235:D235"/>
    <mergeCell ref="I218:K218"/>
    <mergeCell ref="I219:K219"/>
    <mergeCell ref="I220:K220"/>
    <mergeCell ref="I221:K221"/>
    <mergeCell ref="I222:K222"/>
    <mergeCell ref="I223:K223"/>
    <mergeCell ref="I224:K224"/>
    <mergeCell ref="I225:K225"/>
    <mergeCell ref="I226:K226"/>
    <mergeCell ref="A218:C218"/>
    <mergeCell ref="A219:C219"/>
    <mergeCell ref="A220:C220"/>
    <mergeCell ref="A221:C221"/>
    <mergeCell ref="F218:H218"/>
    <mergeCell ref="F219:H219"/>
    <mergeCell ref="F220:H220"/>
    <mergeCell ref="F221:H221"/>
    <mergeCell ref="D218:E218"/>
    <mergeCell ref="D219:E219"/>
    <mergeCell ref="D220:E220"/>
    <mergeCell ref="D221:E221"/>
    <mergeCell ref="D208:E208"/>
    <mergeCell ref="D209:E209"/>
    <mergeCell ref="D210:E210"/>
    <mergeCell ref="D211:E211"/>
    <mergeCell ref="D212:E212"/>
    <mergeCell ref="D213:E213"/>
    <mergeCell ref="D214:E214"/>
    <mergeCell ref="A216:K216"/>
    <mergeCell ref="A217:C217"/>
    <mergeCell ref="D217:E217"/>
    <mergeCell ref="F217:H217"/>
    <mergeCell ref="I217:K217"/>
    <mergeCell ref="A182:K182"/>
    <mergeCell ref="B164:E165"/>
    <mergeCell ref="B166:E167"/>
    <mergeCell ref="A163:E163"/>
    <mergeCell ref="A172:K172"/>
    <mergeCell ref="A173:K173"/>
    <mergeCell ref="A174:K174"/>
    <mergeCell ref="A175:K175"/>
    <mergeCell ref="A178:K178"/>
    <mergeCell ref="J150:K150"/>
    <mergeCell ref="J151:K151"/>
    <mergeCell ref="G156:I157"/>
    <mergeCell ref="J157:K157"/>
    <mergeCell ref="G159:I159"/>
    <mergeCell ref="J159:K159"/>
    <mergeCell ref="J169:K169"/>
    <mergeCell ref="J164:K164"/>
    <mergeCell ref="G164:I165"/>
    <mergeCell ref="J163:K163"/>
    <mergeCell ref="G152:I152"/>
    <mergeCell ref="G158:I158"/>
    <mergeCell ref="G160:I160"/>
    <mergeCell ref="G148:I148"/>
    <mergeCell ref="G166:I167"/>
    <mergeCell ref="G169:I169"/>
    <mergeCell ref="G150:I151"/>
    <mergeCell ref="B150:E151"/>
    <mergeCell ref="B152:E153"/>
    <mergeCell ref="B156:E157"/>
    <mergeCell ref="H105:K105"/>
    <mergeCell ref="H107:K107"/>
    <mergeCell ref="H109:K109"/>
    <mergeCell ref="H115:K115"/>
    <mergeCell ref="H117:K117"/>
    <mergeCell ref="H119:K119"/>
    <mergeCell ref="H121:K121"/>
    <mergeCell ref="H123:K123"/>
    <mergeCell ref="H125:K125"/>
    <mergeCell ref="E113:J113"/>
    <mergeCell ref="B131:D131"/>
    <mergeCell ref="C133:D133"/>
    <mergeCell ref="C137:D137"/>
    <mergeCell ref="C139:D139"/>
    <mergeCell ref="C142:F142"/>
    <mergeCell ref="G131:J131"/>
    <mergeCell ref="G133:J133"/>
    <mergeCell ref="G135:J135"/>
    <mergeCell ref="G137:J137"/>
    <mergeCell ref="G139:J139"/>
    <mergeCell ref="C107:D107"/>
    <mergeCell ref="B97:D97"/>
    <mergeCell ref="B113:D113"/>
    <mergeCell ref="B115:D115"/>
    <mergeCell ref="C119:D119"/>
    <mergeCell ref="C123:D123"/>
    <mergeCell ref="B129:D129"/>
    <mergeCell ref="F99:G99"/>
    <mergeCell ref="F101:G101"/>
    <mergeCell ref="F103:G103"/>
    <mergeCell ref="F105:G105"/>
    <mergeCell ref="F107:G107"/>
    <mergeCell ref="F109:G109"/>
    <mergeCell ref="F115:G115"/>
    <mergeCell ref="F117:G117"/>
    <mergeCell ref="F119:G119"/>
    <mergeCell ref="F121:G121"/>
    <mergeCell ref="F123:G123"/>
    <mergeCell ref="F125:G125"/>
    <mergeCell ref="G129:J129"/>
    <mergeCell ref="H99:K99"/>
    <mergeCell ref="A93:K93"/>
    <mergeCell ref="B99:D99"/>
    <mergeCell ref="C103:D103"/>
    <mergeCell ref="H103:K103"/>
    <mergeCell ref="E97:J97"/>
    <mergeCell ref="A50:K50"/>
    <mergeCell ref="A51:K51"/>
    <mergeCell ref="A52:K52"/>
    <mergeCell ref="A53:K53"/>
    <mergeCell ref="A56:K56"/>
    <mergeCell ref="A57:K57"/>
    <mergeCell ref="A61:K61"/>
    <mergeCell ref="A62:K62"/>
    <mergeCell ref="A74:K74"/>
    <mergeCell ref="A84:K84"/>
    <mergeCell ref="A85:K85"/>
    <mergeCell ref="A86:K86"/>
    <mergeCell ref="A87:K87"/>
    <mergeCell ref="I68:J68"/>
    <mergeCell ref="B71:C71"/>
    <mergeCell ref="D71:E71"/>
    <mergeCell ref="F70:H70"/>
    <mergeCell ref="A335:K335"/>
    <mergeCell ref="D312:J314"/>
    <mergeCell ref="A346:K346"/>
    <mergeCell ref="A300:K300"/>
    <mergeCell ref="A301:K301"/>
    <mergeCell ref="A330:K330"/>
    <mergeCell ref="A331:K331"/>
    <mergeCell ref="A332:K332"/>
    <mergeCell ref="A333:K333"/>
    <mergeCell ref="A336:K336"/>
    <mergeCell ref="B323:J325"/>
    <mergeCell ref="A329:K329"/>
    <mergeCell ref="B318:C320"/>
    <mergeCell ref="C198:K198"/>
    <mergeCell ref="A266:K266"/>
    <mergeCell ref="A242:K242"/>
    <mergeCell ref="A265:K265"/>
    <mergeCell ref="A206:C206"/>
    <mergeCell ref="D318:J320"/>
    <mergeCell ref="B304:J304"/>
    <mergeCell ref="B322:J322"/>
    <mergeCell ref="A328:K328"/>
    <mergeCell ref="A296:K296"/>
    <mergeCell ref="A303:K303"/>
    <mergeCell ref="A207:C207"/>
    <mergeCell ref="A208:C208"/>
    <mergeCell ref="A209:C211"/>
    <mergeCell ref="A212:C214"/>
    <mergeCell ref="F206:K206"/>
    <mergeCell ref="F207:K207"/>
    <mergeCell ref="F208:K208"/>
    <mergeCell ref="F211:K211"/>
    <mergeCell ref="F214:K214"/>
    <mergeCell ref="F212:K213"/>
    <mergeCell ref="F209:K210"/>
    <mergeCell ref="D206:E206"/>
    <mergeCell ref="D207:E207"/>
    <mergeCell ref="A16:K17"/>
    <mergeCell ref="A37:K38"/>
    <mergeCell ref="A31:K32"/>
    <mergeCell ref="A49:K49"/>
    <mergeCell ref="A55:K55"/>
    <mergeCell ref="A180:K180"/>
    <mergeCell ref="A184:K184"/>
    <mergeCell ref="B308:C311"/>
    <mergeCell ref="A171:K171"/>
    <mergeCell ref="A198:B203"/>
    <mergeCell ref="C186:K186"/>
    <mergeCell ref="D191:K191"/>
    <mergeCell ref="C192:K192"/>
    <mergeCell ref="C194:K194"/>
    <mergeCell ref="C195:K195"/>
    <mergeCell ref="D197:K197"/>
    <mergeCell ref="C201:K201"/>
    <mergeCell ref="D203:K203"/>
    <mergeCell ref="A205:K205"/>
    <mergeCell ref="A177:K177"/>
    <mergeCell ref="A181:K181"/>
    <mergeCell ref="D185:K185"/>
    <mergeCell ref="C202:K202"/>
    <mergeCell ref="C199:K199"/>
    <mergeCell ref="J148:K148"/>
    <mergeCell ref="F149:F153"/>
    <mergeCell ref="A148:E148"/>
    <mergeCell ref="A59:K59"/>
    <mergeCell ref="B66:J66"/>
    <mergeCell ref="B69:C69"/>
    <mergeCell ref="D69:E69"/>
    <mergeCell ref="A145:K145"/>
    <mergeCell ref="A64:K64"/>
    <mergeCell ref="A60:K60"/>
    <mergeCell ref="A147:K147"/>
    <mergeCell ref="B70:C70"/>
    <mergeCell ref="D70:E70"/>
    <mergeCell ref="B67:E67"/>
    <mergeCell ref="F67:J67"/>
    <mergeCell ref="B68:C68"/>
    <mergeCell ref="D68:E68"/>
    <mergeCell ref="F68:H68"/>
    <mergeCell ref="I70:J70"/>
    <mergeCell ref="A75:K75"/>
    <mergeCell ref="A76:K76"/>
    <mergeCell ref="A77:K77"/>
    <mergeCell ref="A78:K78"/>
    <mergeCell ref="H101:K101"/>
    <mergeCell ref="C189:K189"/>
    <mergeCell ref="C188:K188"/>
    <mergeCell ref="A232:K232"/>
    <mergeCell ref="F71:H71"/>
    <mergeCell ref="I71:J71"/>
    <mergeCell ref="A359:K359"/>
    <mergeCell ref="F163:F170"/>
    <mergeCell ref="A155:E155"/>
    <mergeCell ref="A144:K144"/>
    <mergeCell ref="B72:C72"/>
    <mergeCell ref="D72:E72"/>
    <mergeCell ref="F155:F161"/>
    <mergeCell ref="J155:K155"/>
    <mergeCell ref="J156:K156"/>
    <mergeCell ref="J158:K158"/>
    <mergeCell ref="B158:E159"/>
    <mergeCell ref="B160:E161"/>
    <mergeCell ref="A79:K79"/>
    <mergeCell ref="A80:K80"/>
    <mergeCell ref="A81:K81"/>
    <mergeCell ref="A82:K82"/>
    <mergeCell ref="A83:K83"/>
    <mergeCell ref="A179:K179"/>
    <mergeCell ref="A149:E149"/>
  </mergeCells>
  <phoneticPr fontId="8"/>
  <conditionalFormatting sqref="E98:K112 A348:A353 E97 K97 E114:K125 E113 K113">
    <cfRule type="cellIs" dxfId="8" priority="11" operator="equal">
      <formula>0</formula>
    </cfRule>
  </conditionalFormatting>
  <conditionalFormatting sqref="A218:K229">
    <cfRule type="cellIs" dxfId="7" priority="10" operator="equal">
      <formula>0</formula>
    </cfRule>
  </conditionalFormatting>
  <conditionalFormatting sqref="B342:K343">
    <cfRule type="cellIs" dxfId="6" priority="9" operator="equal">
      <formula>0</formula>
    </cfRule>
  </conditionalFormatting>
  <conditionalFormatting sqref="B338:K344">
    <cfRule type="cellIs" dxfId="5" priority="8" operator="equal">
      <formula>0</formula>
    </cfRule>
  </conditionalFormatting>
  <conditionalFormatting sqref="A337:A343">
    <cfRule type="cellIs" dxfId="4" priority="7" operator="equal">
      <formula>0</formula>
    </cfRule>
  </conditionalFormatting>
  <conditionalFormatting sqref="B352:K353">
    <cfRule type="cellIs" dxfId="3" priority="6" operator="equal">
      <formula>0</formula>
    </cfRule>
  </conditionalFormatting>
  <conditionalFormatting sqref="B348:K349 B352:K354 B350:H351">
    <cfRule type="cellIs" dxfId="2" priority="5" operator="equal">
      <formula>0</formula>
    </cfRule>
  </conditionalFormatting>
  <conditionalFormatting sqref="I350:K351">
    <cfRule type="cellIs" dxfId="1" priority="2" operator="equal">
      <formula>0</formula>
    </cfRule>
  </conditionalFormatting>
  <conditionalFormatting sqref="D443:J443">
    <cfRule type="cellIs" dxfId="0" priority="1" operator="equal">
      <formula>0</formula>
    </cfRule>
  </conditionalFormatting>
  <pageMargins left="0.7" right="0.7" top="0.75" bottom="0.75" header="0.3" footer="0.3"/>
  <pageSetup paperSize="9" scale="98" fitToHeight="0" orientation="portrait" r:id="rId1"/>
  <rowBreaks count="6" manualBreakCount="6">
    <brk id="48" max="10" man="1"/>
    <brk id="92" max="10" man="1"/>
    <brk id="143" max="10" man="1"/>
    <brk id="183" max="10" man="1"/>
    <brk id="357" max="10" man="1"/>
    <brk id="40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危機管理室（o-kikikanri02）</cp:lastModifiedBy>
  <cp:lastPrinted>2017-08-10T10:54:58Z</cp:lastPrinted>
  <dcterms:modified xsi:type="dcterms:W3CDTF">2023-03-01T04:25:39Z</dcterms:modified>
</cp:coreProperties>
</file>