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Y:\01大田市役所\01政策・総務部\財政課\000_NASデータ\31決算統計\R04\00_諸調査・通知\20230927〆_（済）令和３年度財政状況資料集の作成について（2回目・地方公会計関係）\HP用\"/>
    </mc:Choice>
  </mc:AlternateContent>
  <xr:revisionPtr revIDLastSave="0" documentId="13_ncr:1_{75FA2326-B816-4835-8E6B-F2C80A651430}" xr6:coauthVersionLast="45" xr6:coauthVersionMax="45" xr10:uidLastSave="{00000000-0000-0000-0000-000000000000}"/>
  <bookViews>
    <workbookView xWindow="-120" yWindow="-120" windowWidth="29040" windowHeight="15840" tabRatio="751"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36" i="10"/>
  <c r="C35" i="10"/>
  <c r="BW34" i="10"/>
  <c r="BW35" i="10" s="1"/>
  <c r="BW36" i="10" s="1"/>
  <c r="C34" i="10"/>
  <c r="CO34" i="10" l="1"/>
  <c r="CO35" i="10" s="1"/>
  <c r="CO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alcChain>
</file>

<file path=xl/sharedStrings.xml><?xml version="1.0" encoding="utf-8"?>
<sst xmlns="http://schemas.openxmlformats.org/spreadsheetml/2006/main" count="1096" uniqueCount="613">
  <si>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</si>
  <si>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</si>
  <si>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</si>
  <si>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</si>
  <si>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</si>
  <si>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</si>
  <si>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</si>
  <si>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</si>
  <si>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</si>
  <si>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</si>
  <si>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</si>
  <si>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</si>
  <si>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</si>
  <si>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</si>
  <si>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</si>
  <si>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</si>
  <si>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</si>
  <si>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</si>
  <si>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</si>
  <si>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</si>
  <si>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</si>
  <si>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</si>
  <si>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</si>
  <si>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</si>
  <si>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</si>
  <si>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</si>
  <si>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</si>
  <si>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</si>
  <si>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</si>
  <si>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</si>
  <si>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</si>
  <si>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</si>
  <si>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</si>
  <si>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</si>
  <si>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</si>
  <si>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</si>
  <si>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</si>
  <si>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</si>
  <si>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</si>
  <si>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</si>
  <si>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</si>
  <si>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</si>
  <si>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</si>
  <si>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</si>
  <si>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</si>
  <si>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</si>
  <si>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</si>
  <si>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</si>
  <si>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</si>
  <si>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</si>
  <si>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</si>
  <si>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</si>
  <si>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</si>
  <si>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</si>
  <si>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</si>
  <si>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</si>
  <si>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</si>
  <si>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</si>
  <si>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</si>
  <si>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</si>
  <si>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</si>
  <si>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</si>
  <si>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</si>
  <si>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</si>
  <si>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</si>
  <si>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</si>
  <si>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</si>
  <si>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</si>
  <si>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</si>
  <si>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</si>
  <si>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</si>
  <si>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</si>
  <si>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</si>
  <si>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</si>
  <si>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</si>
  <si>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</si>
  <si>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</si>
  <si>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</si>
  <si>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</si>
  <si>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</si>
  <si>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</si>
  <si>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</si>
  <si>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</si>
  <si>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</si>
  <si>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</si>
  <si>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</si>
  <si>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</si>
  <si>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</si>
  <si>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</si>
  <si>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</si>
  <si>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</si>
  <si>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</si>
  <si>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</si>
  <si>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</si>
  <si>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</si>
  <si>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</si>
  <si>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</si>
  <si>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</si>
  <si>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</si>
  <si>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</si>
  <si>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</si>
  <si>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</si>
  <si>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</si>
  <si>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</si>
  <si>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</si>
  <si>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</si>
  <si>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</si>
  <si>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</si>
  <si>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</si>
  <si>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</si>
  <si>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</si>
  <si>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</si>
  <si>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</si>
  <si>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</si>
  <si>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</si>
  <si>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</si>
  <si>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</si>
  <si>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</si>
  <si>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</si>
  <si>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</si>
  <si>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</si>
  <si>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</si>
  <si>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</si>
  <si>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</si>
  <si>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</si>
  <si>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</si>
  <si>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</si>
  <si>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</si>
  <si>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</si>
  <si>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</si>
  <si>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</si>
  <si>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</si>
  <si>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</si>
  <si>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</si>
  <si>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</si>
  <si>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</si>
  <si>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</si>
  <si>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</si>
  <si>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</si>
  <si>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</si>
  <si>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</si>
  <si>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</si>
  <si>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</si>
  <si>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</si>
  <si>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</si>
  <si>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</si>
  <si>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</si>
  <si>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</si>
  <si>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</si>
  <si>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</si>
  <si>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</si>
  <si>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</si>
  <si>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</si>
  <si>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</si>
  <si>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</si>
  <si>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</si>
  <si>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</si>
  <si>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</si>
  <si>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</si>
  <si>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</si>
  <si>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</si>
  <si>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</si>
  <si>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</si>
  <si>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</si>
  <si>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</si>
  <si>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</si>
  <si>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</si>
  <si>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</si>
  <si>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</si>
  <si>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</si>
  <si>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</si>
  <si>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</si>
  <si>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</si>
  <si>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</si>
  <si>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</si>
  <si>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</si>
  <si>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</si>
  <si>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</si>
  <si>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</si>
  <si>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</si>
  <si>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</si>
  <si>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</si>
  <si>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</si>
  <si>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</si>
  <si>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</si>
  <si>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</si>
  <si>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</si>
  <si>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</si>
  <si>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</si>
  <si>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</si>
  <si>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</si>
  <si>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</si>
  <si>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</si>
  <si>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</si>
  <si>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</si>
  <si>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</si>
  <si>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</si>
  <si>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</si>
  <si>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</si>
  <si>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</si>
  <si>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</si>
  <si>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</si>
  <si>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</si>
  <si>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</si>
  <si>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</si>
  <si>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</si>
  <si>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</si>
  <si>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</si>
  <si>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</si>
  <si>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</si>
  <si>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</si>
  <si>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島根県大田市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</si>
  <si>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</si>
  <si>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</si>
  <si>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</si>
  <si>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</si>
  <si>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</si>
  <si>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</si>
  <si>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</si>
  <si>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</si>
  <si>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</si>
  <si>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</si>
  <si>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</si>
  <si>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</si>
  <si>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</si>
  <si>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</si>
  <si>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</si>
  <si>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</si>
  <si>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</si>
  <si>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</si>
  <si>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</si>
  <si>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</si>
  <si>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</si>
  <si>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</si>
  <si>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</si>
  <si>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</si>
  <si>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</si>
  <si>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</si>
  <si>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</si>
  <si>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</si>
  <si>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</si>
  <si>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</si>
  <si>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</si>
  <si>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</si>
  <si>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</si>
  <si>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</si>
  <si>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</si>
  <si>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</si>
  <si>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</si>
  <si>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</si>
  <si>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</si>
  <si>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</si>
  <si>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</si>
  <si>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</si>
  <si>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</si>
  <si>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</si>
  <si>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</si>
  <si>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</si>
  <si>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</si>
  <si>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</si>
  <si>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</si>
  <si>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</si>
  <si>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</si>
  <si>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</si>
  <si>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</si>
  <si>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</si>
  <si>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</si>
  <si>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</si>
  <si>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</si>
  <si>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</si>
  <si>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</si>
  <si>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</si>
  <si>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</si>
  <si>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</si>
  <si>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</si>
  <si>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</si>
  <si>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</si>
  <si>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</si>
  <si>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</si>
  <si>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</si>
  <si>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</si>
  <si>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</si>
  <si>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</si>
  <si>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</si>
  <si>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</si>
  <si>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</si>
  <si>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</si>
  <si>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</si>
  <si>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</si>
  <si>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</si>
  <si>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</si>
  <si>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</si>
  <si>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</si>
  <si>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</si>
  <si>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</si>
  <si>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</si>
  <si>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</si>
  <si>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</si>
  <si>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</si>
  <si>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</si>
  <si>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</si>
  <si>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</si>
  <si>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</si>
  <si>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</si>
  <si>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</si>
  <si>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</si>
  <si>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</si>
  <si>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</si>
  <si>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</si>
  <si>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</si>
  <si>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</si>
  <si>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</si>
  <si>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</si>
  <si>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</si>
  <si>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</si>
  <si>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</si>
  <si>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</si>
  <si>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</si>
  <si>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</si>
  <si>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</si>
  <si>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</si>
  <si>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</si>
  <si>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</si>
  <si>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</si>
  <si>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</si>
  <si>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</si>
  <si>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</si>
  <si>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</si>
  <si>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</si>
  <si>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</si>
  <si>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</si>
  <si>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</si>
  <si>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</si>
  <si>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</si>
  <si>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</si>
  <si>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</si>
  <si>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</si>
  <si>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</si>
  <si>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</si>
  <si>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</si>
  <si>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</si>
  <si>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</si>
  <si>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</si>
  <si>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</si>
  <si>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</si>
  <si>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</si>
  <si>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</si>
  <si>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</si>
  <si>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</si>
  <si>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</si>
  <si>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</si>
  <si>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</si>
  <si>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</si>
  <si>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</si>
  <si>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</si>
  <si>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</si>
  <si>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</si>
  <si>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</si>
  <si>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</si>
  <si>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</si>
  <si>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</si>
  <si>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</si>
  <si>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</si>
  <si>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</si>
  <si>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</si>
  <si>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</si>
  <si>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島根県大田市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</si>
  <si>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</si>
  <si>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</si>
  <si>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</si>
  <si>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</si>
  <si>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</si>
  <si>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</si>
  <si>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</si>
  <si>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</si>
  <si>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</si>
  <si>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</si>
  <si>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</si>
  <si>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</si>
  <si>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</si>
  <si>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</si>
  <si>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</si>
  <si>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</si>
  <si>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</si>
  <si>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</si>
  <si>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</si>
  <si>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</si>
  <si>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簡易給水施設事業特別会計</t>
    <phoneticPr fontId="5"/>
  </si>
  <si>
    <t>-</t>
    <phoneticPr fontId="5"/>
  </si>
  <si>
    <t>大田市駅周辺土地区画整理事業特別会計（普通会計）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</si>
  <si>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</si>
  <si>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</si>
  <si>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</si>
  <si>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</si>
  <si>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</si>
  <si>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</si>
  <si>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</si>
  <si>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</si>
  <si>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</si>
  <si>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</si>
  <si>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</si>
  <si>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</si>
  <si>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</si>
  <si>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</si>
  <si>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</si>
  <si>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</si>
  <si>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</si>
  <si>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</si>
  <si>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</si>
  <si>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</si>
  <si>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</si>
  <si>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</si>
  <si>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法適用企業</t>
    <phoneticPr fontId="5"/>
  </si>
  <si>
    <t>大田市下水道事業会計</t>
    <phoneticPr fontId="5"/>
  </si>
  <si>
    <t>法適用企業</t>
    <phoneticPr fontId="5"/>
  </si>
  <si>
    <t>生活排水処理事業特別会計</t>
    <phoneticPr fontId="5"/>
  </si>
  <si>
    <t>-</t>
    <phoneticPr fontId="5"/>
  </si>
  <si>
    <t>法非適用企業</t>
    <phoneticPr fontId="5"/>
  </si>
  <si>
    <t>農業集落排水事業特別会計</t>
    <phoneticPr fontId="5"/>
  </si>
  <si>
    <t>大田市駅周辺土地区画整理事業特別会計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</si>
  <si>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</si>
  <si>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</si>
  <si>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</si>
  <si>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</si>
  <si>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</si>
  <si>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</si>
  <si>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</si>
  <si>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</si>
  <si>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</si>
  <si>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</si>
  <si>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</si>
  <si>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</si>
  <si>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</si>
  <si>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</si>
  <si>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</si>
  <si>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</si>
  <si>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</si>
  <si>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</si>
  <si>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</si>
  <si>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</si>
  <si>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</si>
  <si>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</si>
  <si>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</si>
  <si>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</si>
  <si>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</si>
  <si>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</si>
  <si>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</si>
  <si>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</si>
  <si>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</si>
  <si>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</si>
  <si>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</si>
  <si>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</si>
  <si>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</si>
  <si>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</si>
  <si>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</si>
  <si>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</si>
  <si>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</si>
  <si>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</si>
  <si>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</si>
  <si>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</si>
  <si>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</si>
  <si>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</si>
  <si>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</si>
  <si>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</si>
  <si>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</si>
  <si>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</si>
  <si>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</si>
  <si>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</si>
  <si>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</si>
  <si>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</si>
  <si>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</si>
  <si>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</si>
  <si>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</si>
  <si>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</si>
  <si>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</si>
  <si>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</si>
  <si>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</si>
  <si>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</si>
  <si>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</si>
  <si>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</si>
  <si>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大田市病院事業会計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</si>
  <si>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</si>
  <si>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</si>
  <si>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大田市下水道事業会計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</si>
  <si>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</si>
  <si>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大田市水道事業会計</t>
    <phoneticPr fontId="5"/>
  </si>
  <si>
    <t>(Ｆ)</t>
    <phoneticPr fontId="5"/>
  </si>
  <si>
    <t>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</si>
  <si>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</si>
  <si>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</si>
  <si>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</si>
  <si>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</si>
  <si>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</si>
  <si>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</si>
  <si>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</si>
  <si>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</si>
  <si>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</si>
  <si>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</si>
  <si>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</si>
  <si>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</si>
  <si>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</si>
  <si>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</si>
  <si>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</si>
  <si>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</si>
  <si>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</si>
  <si>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</si>
  <si>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</si>
  <si>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</si>
  <si>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</si>
  <si>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</si>
  <si>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</si>
  <si>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</si>
  <si>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</si>
  <si>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</si>
  <si>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</si>
  <si>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</si>
  <si>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</si>
  <si>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</si>
  <si>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</si>
  <si>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</si>
  <si>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</si>
  <si>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</si>
  <si>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</si>
  <si>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</si>
  <si>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</si>
  <si>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</si>
  <si>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</si>
  <si>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</si>
  <si>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</si>
  <si>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</si>
  <si>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</si>
  <si>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</si>
  <si>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</si>
  <si>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</si>
  <si>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</si>
  <si>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</si>
  <si>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</si>
  <si>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</si>
  <si>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</si>
  <si>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</si>
  <si>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</si>
  <si>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</si>
  <si>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</si>
  <si>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</si>
  <si>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</si>
  <si>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</si>
  <si>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</si>
  <si>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</si>
  <si>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</si>
  <si>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</si>
  <si>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</si>
  <si>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</si>
  <si>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</si>
  <si>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</si>
  <si>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</si>
  <si>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</si>
  <si>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</si>
  <si>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</si>
  <si>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</si>
  <si>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</si>
  <si>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</si>
  <si>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</si>
  <si>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</si>
  <si>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</si>
  <si>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</si>
  <si>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</si>
  <si>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</si>
  <si>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</si>
  <si>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</si>
  <si>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</si>
  <si>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</si>
  <si>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0.12</t>
  </si>
  <si>
    <t>▲ 2.39</t>
  </si>
  <si>
    <t>▲ 0.69</t>
  </si>
  <si>
    <t>大田市病院事業会計</t>
  </si>
  <si>
    <t>一般会計</t>
  </si>
  <si>
    <t>大田市水道事業会計</t>
  </si>
  <si>
    <t>介護保険事業特別会計</t>
  </si>
  <si>
    <t>大田市下水道事業会計</t>
  </si>
  <si>
    <t>国民健康保険事業特別会計</t>
  </si>
  <si>
    <t>後期高齢者医療事業特別会計</t>
  </si>
  <si>
    <t>国民健康保険診療所事業特別会計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</si>
  <si>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</si>
  <si>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</si>
  <si>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</si>
  <si>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</si>
  <si>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</si>
  <si>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</si>
  <si>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</si>
  <si>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</si>
  <si>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（公財）大田市体育・公園・文化事業団</t>
  </si>
  <si>
    <t>（株）大田ふるさとセンター</t>
  </si>
  <si>
    <t>（公財）シルバーランド振興事業団</t>
  </si>
  <si>
    <t>島根県市町村総合事務組合</t>
  </si>
  <si>
    <t>島根県後期高齢者医療広域連合（普通会計）</t>
  </si>
  <si>
    <t>島根県後期高齢者医療広域連合（後期高齢者医療事業特別会計）</t>
  </si>
  <si>
    <t xml:space="preserve">※8：職員の状況については、令和3年地方公務員給与実態調査に基づいている。 </t>
    <phoneticPr fontId="2"/>
  </si>
  <si>
    <t>合併振興基金</t>
    <rPh sb="0" eb="6">
      <t>ガッペイシンコウキキン</t>
    </rPh>
    <phoneticPr fontId="2"/>
  </si>
  <si>
    <t>まちづくり推進基金</t>
    <rPh sb="5" eb="9">
      <t>スイシンキキン</t>
    </rPh>
    <phoneticPr fontId="2"/>
  </si>
  <si>
    <t>石見銀山基金</t>
    <rPh sb="0" eb="6">
      <t>イワミギンザンキキン</t>
    </rPh>
    <phoneticPr fontId="2"/>
  </si>
  <si>
    <t>過疎地域持続的発展特別事業基金</t>
    <rPh sb="0" eb="9">
      <t>カソチイキジゾクテキハッテン</t>
    </rPh>
    <rPh sb="9" eb="11">
      <t>トクベツ</t>
    </rPh>
    <rPh sb="11" eb="13">
      <t>ジギョウ</t>
    </rPh>
    <rPh sb="13" eb="15">
      <t>キキン</t>
    </rPh>
    <phoneticPr fontId="2"/>
  </si>
  <si>
    <t>公共施設総合管理基金</t>
    <rPh sb="0" eb="10">
      <t>コウキョウシセツソウゴウカンリキキン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</si>
  <si>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</si>
  <si>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</si>
  <si>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将来負担比率及び有形固定資産減価償却率ともに、例年類似団体平均より高い水準が続いており、減価償却を終えてきているにも関わらず将来負担も大きく抱えている状況にある。
　今後、老朽化が進んだ公共施設の更新等の大規模な普通建設事業が予定されており、将来負担比率の上昇が見込まれるため、「公共施設等適正化計画」に基づき、老朽化した施設の適正な管理を行っていく必要がある。</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24" eb="32">
      <t>レイネンルイジダンタイヘイキン</t>
    </rPh>
    <rPh sb="34" eb="35">
      <t>タカ</t>
    </rPh>
    <rPh sb="36" eb="38">
      <t>スイジュン</t>
    </rPh>
    <rPh sb="39" eb="40">
      <t>ツヅ</t>
    </rPh>
    <rPh sb="45" eb="49">
      <t>ゲンカショウキャク</t>
    </rPh>
    <rPh sb="50" eb="51">
      <t>オ</t>
    </rPh>
    <rPh sb="59" eb="60">
      <t>カカ</t>
    </rPh>
    <rPh sb="63" eb="67">
      <t>ショウライフタン</t>
    </rPh>
    <rPh sb="68" eb="69">
      <t>オオ</t>
    </rPh>
    <rPh sb="71" eb="72">
      <t>カカ</t>
    </rPh>
    <rPh sb="76" eb="78">
      <t>ジョウキョウ</t>
    </rPh>
    <rPh sb="84" eb="86">
      <t>コンゴ</t>
    </rPh>
    <rPh sb="87" eb="90">
      <t>ロウキュウカ</t>
    </rPh>
    <rPh sb="91" eb="92">
      <t>スス</t>
    </rPh>
    <rPh sb="94" eb="98">
      <t>コウキョウシセツ</t>
    </rPh>
    <rPh sb="99" eb="102">
      <t>コウシントウ</t>
    </rPh>
    <rPh sb="103" eb="106">
      <t>ダイキボ</t>
    </rPh>
    <rPh sb="107" eb="111">
      <t>フツウケンセツ</t>
    </rPh>
    <rPh sb="111" eb="113">
      <t>ジギョウ</t>
    </rPh>
    <rPh sb="114" eb="116">
      <t>ヨテイ</t>
    </rPh>
    <rPh sb="122" eb="128">
      <t>ショウライフタンヒリツ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</si>
  <si>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</si>
  <si>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</si>
  <si>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</si>
  <si>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</si>
  <si>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</si>
  <si>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</si>
  <si>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将来負担比率及び実質公債費比率ともに、例年類似団体より高い水準が続いている。
　令和３年度は、両比率とも減少となったが、近年の標準財政規模の減少や新病院建設事業に係る元利償還金や下水道整備事業に係る準元利償還金の増等、比率が上昇する要因は多数あるため、引き続き地方債残高の適正な管理や公債費の平準化に努めていく必要がある。</t>
    <rPh sb="1" eb="7">
      <t>ショウライフタンヒリツ</t>
    </rPh>
    <rPh sb="7" eb="8">
      <t>オヨ</t>
    </rPh>
    <rPh sb="9" eb="16">
      <t>ジッシツコウサイヒヒリツ</t>
    </rPh>
    <rPh sb="20" eb="22">
      <t>レイネン</t>
    </rPh>
    <rPh sb="22" eb="26">
      <t>ルイジダンタイ</t>
    </rPh>
    <rPh sb="28" eb="29">
      <t>タカ</t>
    </rPh>
    <rPh sb="30" eb="32">
      <t>スイジュン</t>
    </rPh>
    <rPh sb="33" eb="34">
      <t>ツヅ</t>
    </rPh>
    <rPh sb="41" eb="43">
      <t>レイワ</t>
    </rPh>
    <rPh sb="44" eb="46">
      <t>ネンド</t>
    </rPh>
    <rPh sb="48" eb="51">
      <t>リョウヒリツ</t>
    </rPh>
    <rPh sb="53" eb="55">
      <t>ゲンショウ</t>
    </rPh>
    <rPh sb="61" eb="63">
      <t>キンネン</t>
    </rPh>
    <rPh sb="64" eb="70">
      <t>ヒョウジュンザイセイキボ</t>
    </rPh>
    <rPh sb="71" eb="73">
      <t>ゲンショウ</t>
    </rPh>
    <rPh sb="74" eb="81">
      <t>シンビョウインケンセツジギョウ</t>
    </rPh>
    <rPh sb="82" eb="83">
      <t>カカ</t>
    </rPh>
    <rPh sb="84" eb="89">
      <t>ガンリショウカンキン</t>
    </rPh>
    <rPh sb="90" eb="97">
      <t>ゲスイドウセイビジギョウ</t>
    </rPh>
    <rPh sb="98" eb="99">
      <t>カカ</t>
    </rPh>
    <rPh sb="100" eb="101">
      <t>ジュン</t>
    </rPh>
    <rPh sb="101" eb="106">
      <t>ガンリショウカンキン</t>
    </rPh>
    <rPh sb="107" eb="108">
      <t>ゾウ</t>
    </rPh>
    <rPh sb="108" eb="109">
      <t>トウ</t>
    </rPh>
    <rPh sb="110" eb="112">
      <t>ヒリツ</t>
    </rPh>
    <rPh sb="113" eb="115">
      <t>ジョウショウ</t>
    </rPh>
    <rPh sb="117" eb="119">
      <t>ヨウイン</t>
    </rPh>
    <rPh sb="120" eb="122">
      <t>タスウ</t>
    </rPh>
    <rPh sb="127" eb="128">
      <t>ヒ</t>
    </rPh>
    <rPh sb="129" eb="130">
      <t>ツヅ</t>
    </rPh>
    <rPh sb="131" eb="136">
      <t>チホウサイザンダカ</t>
    </rPh>
    <rPh sb="137" eb="139">
      <t>テキセイ</t>
    </rPh>
    <rPh sb="140" eb="142">
      <t>カンリ</t>
    </rPh>
    <rPh sb="143" eb="146">
      <t>コウサイヒ</t>
    </rPh>
    <rPh sb="147" eb="150">
      <t>ヘイジュンカ</t>
    </rPh>
    <rPh sb="151" eb="152">
      <t>ツト</t>
    </rPh>
    <rPh sb="156" eb="158">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</si>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</sst>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B9DEF0EC-B8EF-4A61-85D1-3710F7CA0733}"/>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CD3AAFD1-E237-48B9-BE85-D2ABBFC7A3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69604</c:v>
                </c:pt>
              </c:numCache>
            </c:numRef>
          </c:val>
          <c:smooth val="0"/>
          <c:extLst>
            <c:ext xmlns:c16="http://schemas.microsoft.com/office/drawing/2014/chart" uri="{C3380CC4-5D6E-409C-BE32-E72D297353CC}">
              <c16:uniqueId val="{00000000-6207-41A7-841B-E7F00B947C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66222</c:v>
                </c:pt>
                <c:pt idx="1">
                  <c:v>67350</c:v>
                </c:pt>
                <c:pt idx="2">
                  <c:v>117795</c:v>
                </c:pt>
                <c:pt idx="3">
                  <c:v>136198</c:v>
                </c:pt>
                <c:pt idx="4">
                  <c:v>159290</c:v>
                </c:pt>
              </c:numCache>
            </c:numRef>
          </c:val>
          <c:smooth val="0"/>
          <c:extLst>
            <c:ext xmlns:c16="http://schemas.microsoft.com/office/drawing/2014/chart" uri="{C3380CC4-5D6E-409C-BE32-E72D297353CC}">
              <c16:uniqueId val="{00000001-6207-41A7-841B-E7F00B947C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2.1</c:v>
                </c:pt>
                <c:pt idx="1">
                  <c:v>2.36</c:v>
                </c:pt>
                <c:pt idx="2">
                  <c:v>2.93</c:v>
                </c:pt>
                <c:pt idx="3">
                  <c:v>2.19</c:v>
                </c:pt>
                <c:pt idx="4">
                  <c:v>6.05</c:v>
                </c:pt>
              </c:numCache>
            </c:numRef>
          </c:val>
          <c:extLst>
            <c:ext xmlns:c16="http://schemas.microsoft.com/office/drawing/2014/chart" uri="{C3380CC4-5D6E-409C-BE32-E72D297353CC}">
              <c16:uniqueId val="{00000000-69E7-4D61-BF19-B6CC267D71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13.26</c:v>
                </c:pt>
                <c:pt idx="1">
                  <c:v>10.81</c:v>
                </c:pt>
                <c:pt idx="2">
                  <c:v>12.32</c:v>
                </c:pt>
                <c:pt idx="3">
                  <c:v>12.11</c:v>
                </c:pt>
                <c:pt idx="4">
                  <c:v>11.87</c:v>
                </c:pt>
              </c:numCache>
            </c:numRef>
          </c:val>
          <c:extLst>
            <c:ext xmlns:c16="http://schemas.microsoft.com/office/drawing/2014/chart" uri="{C3380CC4-5D6E-409C-BE32-E72D297353CC}">
              <c16:uniqueId val="{00000001-69E7-4D61-BF19-B6CC267D71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-0.12</c:v>
                </c:pt>
                <c:pt idx="1">
                  <c:v>-2.39</c:v>
                </c:pt>
                <c:pt idx="2">
                  <c:v>1.97</c:v>
                </c:pt>
                <c:pt idx="3">
                  <c:v>-0.69</c:v>
                </c:pt>
                <c:pt idx="4">
                  <c:v>3.9</c:v>
                </c:pt>
              </c:numCache>
            </c:numRef>
          </c:val>
          <c:smooth val="0"/>
          <c:extLst>
            <c:ext xmlns:c16="http://schemas.microsoft.com/office/drawing/2014/chart" uri="{C3380CC4-5D6E-409C-BE32-E72D297353CC}">
              <c16:uniqueId val="{00000002-69E7-4D61-BF19-B6CC267D71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0.16</c:v>
                </c:pt>
                <c:pt idx="6">
                  <c:v>#N/A</c:v>
                </c:pt>
                <c:pt idx="7">
                  <c:v>0</c:v>
                </c:pt>
                <c:pt idx="8">
                  <c:v>#N/A</c:v>
                </c:pt>
                <c:pt idx="9">
                  <c:v>0</c:v>
                </c:pt>
              </c:numCache>
            </c:numRef>
          </c:val>
          <c:extLst>
            <c:ext xmlns:c16="http://schemas.microsoft.com/office/drawing/2014/chart" uri="{C3380CC4-5D6E-409C-BE32-E72D297353CC}">
              <c16:uniqueId val="{00000000-F240-49B8-9403-1EFFC866C1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40-49B8-9403-1EFFC866C163}"/>
            </c:ext>
          </c:extLst>
        </c:ser>
        <c:ser>
          <c:idx val="2"/>
          <c:order val="2"/>
          <c:tx>
            <c:strRef>
              <c:f>データシート!$A$29</c:f>
              <c:strCache>
                <c:ptCount val="1"/>
                <c:pt idx="0">
                  <c:v>国民健康保険診療所事業特別会計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F240-49B8-9403-1EFFC866C163}"/>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0.06</c:v>
                </c:pt>
                <c:pt idx="8">
                  <c:v>#N/A</c:v>
                </c:pt>
                <c:pt idx="9">
                  <c:v>0.06</c:v>
                </c:pt>
              </c:numCache>
            </c:numRef>
          </c:val>
          <c:extLst>
            <c:ext xmlns:c16="http://schemas.microsoft.com/office/drawing/2014/chart" uri="{C3380CC4-5D6E-409C-BE32-E72D297353CC}">
              <c16:uniqueId val="{00000003-F240-49B8-9403-1EFFC866C16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0.63</c:v>
                </c:pt>
                <c:pt idx="2">
                  <c:v>#N/A</c:v>
                </c:pt>
                <c:pt idx="3">
                  <c:v>0.19</c:v>
                </c:pt>
                <c:pt idx="4">
                  <c:v>#N/A</c:v>
                </c:pt>
                <c:pt idx="5">
                  <c:v>0.51</c:v>
                </c:pt>
                <c:pt idx="6">
                  <c:v>#N/A</c:v>
                </c:pt>
                <c:pt idx="7">
                  <c:v>0.45</c:v>
                </c:pt>
                <c:pt idx="8">
                  <c:v>#N/A</c:v>
                </c:pt>
                <c:pt idx="9">
                  <c:v>0.42</c:v>
                </c:pt>
              </c:numCache>
            </c:numRef>
          </c:val>
          <c:extLst>
            <c:ext xmlns:c16="http://schemas.microsoft.com/office/drawing/2014/chart" uri="{C3380CC4-5D6E-409C-BE32-E72D297353CC}">
              <c16:uniqueId val="{00000004-F240-49B8-9403-1EFFC866C163}"/>
            </c:ext>
          </c:extLst>
        </c:ser>
        <c:ser>
          <c:idx val="5"/>
          <c:order val="5"/>
          <c:tx>
            <c:strRef>
              <c:f>データシート!$A$32</c:f>
              <c:strCache>
                <c:ptCount val="1"/>
                <c:pt idx="0">
                  <c:v>大田市下水道事業会計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0.48</c:v>
                </c:pt>
                <c:pt idx="8">
                  <c:v>#N/A</c:v>
                </c:pt>
                <c:pt idx="9">
                  <c:v>0.52</c:v>
                </c:pt>
              </c:numCache>
            </c:numRef>
          </c:val>
          <c:extLst>
            <c:ext xmlns:c16="http://schemas.microsoft.com/office/drawing/2014/chart" uri="{C3380CC4-5D6E-409C-BE32-E72D297353CC}">
              <c16:uniqueId val="{00000005-F240-49B8-9403-1EFFC866C16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0.75</c:v>
                </c:pt>
                <c:pt idx="2">
                  <c:v>#N/A</c:v>
                </c:pt>
                <c:pt idx="3">
                  <c:v>0.95</c:v>
                </c:pt>
                <c:pt idx="4">
                  <c:v>#N/A</c:v>
                </c:pt>
                <c:pt idx="5">
                  <c:v>0.08</c:v>
                </c:pt>
                <c:pt idx="6">
                  <c:v>#N/A</c:v>
                </c:pt>
                <c:pt idx="7">
                  <c:v>0.41</c:v>
                </c:pt>
                <c:pt idx="8">
                  <c:v>#N/A</c:v>
                </c:pt>
                <c:pt idx="9">
                  <c:v>0.87</c:v>
                </c:pt>
              </c:numCache>
            </c:numRef>
          </c:val>
          <c:extLst>
            <c:ext xmlns:c16="http://schemas.microsoft.com/office/drawing/2014/chart" uri="{C3380CC4-5D6E-409C-BE32-E72D297353CC}">
              <c16:uniqueId val="{00000006-F240-49B8-9403-1EFFC866C163}"/>
            </c:ext>
          </c:extLst>
        </c:ser>
        <c:ser>
          <c:idx val="7"/>
          <c:order val="7"/>
          <c:tx>
            <c:strRef>
              <c:f>データシート!$A$34</c:f>
              <c:strCache>
                <c:ptCount val="1"/>
                <c:pt idx="0">
                  <c:v>大田市水道事業会計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4.92</c:v>
                </c:pt>
                <c:pt idx="2">
                  <c:v>#N/A</c:v>
                </c:pt>
                <c:pt idx="3">
                  <c:v>4.87</c:v>
                </c:pt>
                <c:pt idx="4">
                  <c:v>#N/A</c:v>
                </c:pt>
                <c:pt idx="5">
                  <c:v>4.74</c:v>
                </c:pt>
                <c:pt idx="6">
                  <c:v>#N/A</c:v>
                </c:pt>
                <c:pt idx="7">
                  <c:v>4.3600000000000003</c:v>
                </c:pt>
                <c:pt idx="8">
                  <c:v>#N/A</c:v>
                </c:pt>
                <c:pt idx="9">
                  <c:v>4.1399999999999997</c:v>
                </c:pt>
              </c:numCache>
            </c:numRef>
          </c:val>
          <c:extLst>
            <c:ext xmlns:c16="http://schemas.microsoft.com/office/drawing/2014/chart" uri="{C3380CC4-5D6E-409C-BE32-E72D297353CC}">
              <c16:uniqueId val="{00000007-F240-49B8-9403-1EFFC866C16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1.75</c:v>
                </c:pt>
                <c:pt idx="2">
                  <c:v>#N/A</c:v>
                </c:pt>
                <c:pt idx="3">
                  <c:v>2.36</c:v>
                </c:pt>
                <c:pt idx="4">
                  <c:v>#N/A</c:v>
                </c:pt>
                <c:pt idx="5">
                  <c:v>2.93</c:v>
                </c:pt>
                <c:pt idx="6">
                  <c:v>#N/A</c:v>
                </c:pt>
                <c:pt idx="7">
                  <c:v>2.1800000000000002</c:v>
                </c:pt>
                <c:pt idx="8">
                  <c:v>#N/A</c:v>
                </c:pt>
                <c:pt idx="9">
                  <c:v>6.04</c:v>
                </c:pt>
              </c:numCache>
            </c:numRef>
          </c:val>
          <c:extLst>
            <c:ext xmlns:c16="http://schemas.microsoft.com/office/drawing/2014/chart" uri="{C3380CC4-5D6E-409C-BE32-E72D297353CC}">
              <c16:uniqueId val="{00000008-F240-49B8-9403-1EFFC866C163}"/>
            </c:ext>
          </c:extLst>
        </c:ser>
        <c:ser>
          <c:idx val="9"/>
          <c:order val="9"/>
          <c:tx>
            <c:strRef>
              <c:f>データシート!$A$36</c:f>
              <c:strCache>
                <c:ptCount val="1"/>
                <c:pt idx="0">
                  <c:v>大田市病院事業会計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2.83</c:v>
                </c:pt>
                <c:pt idx="2">
                  <c:v>#N/A</c:v>
                </c:pt>
                <c:pt idx="3">
                  <c:v>2.97</c:v>
                </c:pt>
                <c:pt idx="4">
                  <c:v>#N/A</c:v>
                </c:pt>
                <c:pt idx="5">
                  <c:v>1.41</c:v>
                </c:pt>
                <c:pt idx="6">
                  <c:v>#N/A</c:v>
                </c:pt>
                <c:pt idx="7">
                  <c:v>2.36</c:v>
                </c:pt>
                <c:pt idx="8">
                  <c:v>#N/A</c:v>
                </c:pt>
                <c:pt idx="9">
                  <c:v>6.31</c:v>
                </c:pt>
              </c:numCache>
            </c:numRef>
          </c:val>
          <c:extLst>
            <c:ext xmlns:c16="http://schemas.microsoft.com/office/drawing/2014/chart" uri="{C3380CC4-5D6E-409C-BE32-E72D297353CC}">
              <c16:uniqueId val="{00000009-F240-49B8-9403-1EFFC866C1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2966</c:v>
                </c:pt>
                <c:pt idx="5">
                  <c:v>3000</c:v>
                </c:pt>
                <c:pt idx="8">
                  <c:v>3034</c:v>
                </c:pt>
                <c:pt idx="11">
                  <c:v>2930</c:v>
                </c:pt>
                <c:pt idx="14">
                  <c:v>2811</c:v>
                </c:pt>
              </c:numCache>
            </c:numRef>
          </c:val>
          <c:extLst>
            <c:ext xmlns:c16="http://schemas.microsoft.com/office/drawing/2014/chart" uri="{C3380CC4-5D6E-409C-BE32-E72D297353CC}">
              <c16:uniqueId val="{00000000-B1F6-4DA4-8831-974D6E238E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F6-4DA4-8831-974D6E238E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126</c:v>
                </c:pt>
                <c:pt idx="3">
                  <c:v>119</c:v>
                </c:pt>
                <c:pt idx="6">
                  <c:v>128</c:v>
                </c:pt>
                <c:pt idx="9">
                  <c:v>130</c:v>
                </c:pt>
                <c:pt idx="12">
                  <c:v>132</c:v>
                </c:pt>
              </c:numCache>
            </c:numRef>
          </c:val>
          <c:extLst>
            <c:ext xmlns:c16="http://schemas.microsoft.com/office/drawing/2014/chart" uri="{C3380CC4-5D6E-409C-BE32-E72D297353CC}">
              <c16:uniqueId val="{00000002-B1F6-4DA4-8831-974D6E238E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F6-4DA4-8831-974D6E238E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889</c:v>
                </c:pt>
                <c:pt idx="3">
                  <c:v>911</c:v>
                </c:pt>
                <c:pt idx="6">
                  <c:v>943</c:v>
                </c:pt>
                <c:pt idx="9">
                  <c:v>661</c:v>
                </c:pt>
                <c:pt idx="12">
                  <c:v>744</c:v>
                </c:pt>
              </c:numCache>
            </c:numRef>
          </c:val>
          <c:extLst>
            <c:ext xmlns:c16="http://schemas.microsoft.com/office/drawing/2014/chart" uri="{C3380CC4-5D6E-409C-BE32-E72D297353CC}">
              <c16:uniqueId val="{00000004-B1F6-4DA4-8831-974D6E238E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F6-4DA4-8831-974D6E238E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F6-4DA4-8831-974D6E238E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3492</c:v>
                </c:pt>
                <c:pt idx="3">
                  <c:v>3381</c:v>
                </c:pt>
                <c:pt idx="6">
                  <c:v>3369</c:v>
                </c:pt>
                <c:pt idx="9">
                  <c:v>3307</c:v>
                </c:pt>
                <c:pt idx="12">
                  <c:v>3236</c:v>
                </c:pt>
              </c:numCache>
            </c:numRef>
          </c:val>
          <c:extLst>
            <c:ext xmlns:c16="http://schemas.microsoft.com/office/drawing/2014/chart" uri="{C3380CC4-5D6E-409C-BE32-E72D297353CC}">
              <c16:uniqueId val="{00000007-B1F6-4DA4-8831-974D6E238E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1541</c:v>
                </c:pt>
                <c:pt idx="2">
                  <c:v>#N/A</c:v>
                </c:pt>
                <c:pt idx="3">
                  <c:v>#N/A</c:v>
                </c:pt>
                <c:pt idx="4">
                  <c:v>1411</c:v>
                </c:pt>
                <c:pt idx="5">
                  <c:v>#N/A</c:v>
                </c:pt>
                <c:pt idx="6">
                  <c:v>#N/A</c:v>
                </c:pt>
                <c:pt idx="7">
                  <c:v>1406</c:v>
                </c:pt>
                <c:pt idx="8">
                  <c:v>#N/A</c:v>
                </c:pt>
                <c:pt idx="9">
                  <c:v>#N/A</c:v>
                </c:pt>
                <c:pt idx="10">
                  <c:v>1168</c:v>
                </c:pt>
                <c:pt idx="11">
                  <c:v>#N/A</c:v>
                </c:pt>
                <c:pt idx="12">
                  <c:v>#N/A</c:v>
                </c:pt>
                <c:pt idx="13">
                  <c:v>1301</c:v>
                </c:pt>
                <c:pt idx="14">
                  <c:v>#N/A</c:v>
                </c:pt>
              </c:numCache>
            </c:numRef>
          </c:val>
          <c:smooth val="0"/>
          <c:extLst>
            <c:ext xmlns:c16="http://schemas.microsoft.com/office/drawing/2014/chart" uri="{C3380CC4-5D6E-409C-BE32-E72D297353CC}">
              <c16:uniqueId val="{00000008-B1F6-4DA4-8831-974D6E238E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27789</c:v>
                </c:pt>
                <c:pt idx="5">
                  <c:v>28187</c:v>
                </c:pt>
                <c:pt idx="8">
                  <c:v>33599</c:v>
                </c:pt>
                <c:pt idx="11">
                  <c:v>32988</c:v>
                </c:pt>
                <c:pt idx="14">
                  <c:v>33049</c:v>
                </c:pt>
              </c:numCache>
            </c:numRef>
          </c:val>
          <c:extLst>
            <c:ext xmlns:c16="http://schemas.microsoft.com/office/drawing/2014/chart" uri="{C3380CC4-5D6E-409C-BE32-E72D297353CC}">
              <c16:uniqueId val="{00000000-CB78-40C6-BA5C-B2B6A7FD1F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1524</c:v>
                </c:pt>
                <c:pt idx="5">
                  <c:v>1425</c:v>
                </c:pt>
                <c:pt idx="8">
                  <c:v>1376</c:v>
                </c:pt>
                <c:pt idx="11">
                  <c:v>1468</c:v>
                </c:pt>
                <c:pt idx="14">
                  <c:v>1635</c:v>
                </c:pt>
              </c:numCache>
            </c:numRef>
          </c:val>
          <c:extLst>
            <c:ext xmlns:c16="http://schemas.microsoft.com/office/drawing/2014/chart" uri="{C3380CC4-5D6E-409C-BE32-E72D297353CC}">
              <c16:uniqueId val="{00000001-CB78-40C6-BA5C-B2B6A7FD1F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6600</c:v>
                </c:pt>
                <c:pt idx="5">
                  <c:v>5334</c:v>
                </c:pt>
                <c:pt idx="8">
                  <c:v>4660</c:v>
                </c:pt>
                <c:pt idx="11">
                  <c:v>4336</c:v>
                </c:pt>
                <c:pt idx="14">
                  <c:v>4470</c:v>
                </c:pt>
              </c:numCache>
            </c:numRef>
          </c:val>
          <c:extLst>
            <c:ext xmlns:c16="http://schemas.microsoft.com/office/drawing/2014/chart" uri="{C3380CC4-5D6E-409C-BE32-E72D297353CC}">
              <c16:uniqueId val="{00000002-CB78-40C6-BA5C-B2B6A7FD1F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78-40C6-BA5C-B2B6A7FD1F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78-40C6-BA5C-B2B6A7FD1F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78-40C6-BA5C-B2B6A7FD1F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4329</c:v>
                </c:pt>
                <c:pt idx="3">
                  <c:v>4105</c:v>
                </c:pt>
                <c:pt idx="6">
                  <c:v>4056</c:v>
                </c:pt>
                <c:pt idx="9">
                  <c:v>3980</c:v>
                </c:pt>
                <c:pt idx="12">
                  <c:v>3904</c:v>
                </c:pt>
              </c:numCache>
            </c:numRef>
          </c:val>
          <c:extLst>
            <c:ext xmlns:c16="http://schemas.microsoft.com/office/drawing/2014/chart" uri="{C3380CC4-5D6E-409C-BE32-E72D297353CC}">
              <c16:uniqueId val="{00000006-CB78-40C6-BA5C-B2B6A7FD1F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B78-40C6-BA5C-B2B6A7FD1F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9935</c:v>
                </c:pt>
                <c:pt idx="3">
                  <c:v>10846</c:v>
                </c:pt>
                <c:pt idx="6">
                  <c:v>15416</c:v>
                </c:pt>
                <c:pt idx="9">
                  <c:v>12627</c:v>
                </c:pt>
                <c:pt idx="12">
                  <c:v>12867</c:v>
                </c:pt>
              </c:numCache>
            </c:numRef>
          </c:val>
          <c:extLst>
            <c:ext xmlns:c16="http://schemas.microsoft.com/office/drawing/2014/chart" uri="{C3380CC4-5D6E-409C-BE32-E72D297353CC}">
              <c16:uniqueId val="{00000008-CB78-40C6-BA5C-B2B6A7FD1F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774</c:v>
                </c:pt>
                <c:pt idx="3">
                  <c:v>554</c:v>
                </c:pt>
                <c:pt idx="6">
                  <c:v>443</c:v>
                </c:pt>
                <c:pt idx="9">
                  <c:v>320</c:v>
                </c:pt>
                <c:pt idx="12">
                  <c:v>44</c:v>
                </c:pt>
              </c:numCache>
            </c:numRef>
          </c:val>
          <c:extLst>
            <c:ext xmlns:c16="http://schemas.microsoft.com/office/drawing/2014/chart" uri="{C3380CC4-5D6E-409C-BE32-E72D297353CC}">
              <c16:uniqueId val="{00000009-CB78-40C6-BA5C-B2B6A7FD1F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30885</c:v>
                </c:pt>
                <c:pt idx="3">
                  <c:v>30042</c:v>
                </c:pt>
                <c:pt idx="6">
                  <c:v>30585</c:v>
                </c:pt>
                <c:pt idx="9">
                  <c:v>31149</c:v>
                </c:pt>
                <c:pt idx="12">
                  <c:v>32053</c:v>
                </c:pt>
              </c:numCache>
            </c:numRef>
          </c:val>
          <c:extLst>
            <c:ext xmlns:c16="http://schemas.microsoft.com/office/drawing/2014/chart" uri="{C3380CC4-5D6E-409C-BE32-E72D297353CC}">
              <c16:uniqueId val="{0000000A-CB78-40C6-BA5C-B2B6A7FD1F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10010</c:v>
                </c:pt>
                <c:pt idx="2">
                  <c:v>#N/A</c:v>
                </c:pt>
                <c:pt idx="3">
                  <c:v>#N/A</c:v>
                </c:pt>
                <c:pt idx="4">
                  <c:v>10601</c:v>
                </c:pt>
                <c:pt idx="5">
                  <c:v>#N/A</c:v>
                </c:pt>
                <c:pt idx="6">
                  <c:v>#N/A</c:v>
                </c:pt>
                <c:pt idx="7">
                  <c:v>10865</c:v>
                </c:pt>
                <c:pt idx="8">
                  <c:v>#N/A</c:v>
                </c:pt>
                <c:pt idx="9">
                  <c:v>#N/A</c:v>
                </c:pt>
                <c:pt idx="10">
                  <c:v>9283</c:v>
                </c:pt>
                <c:pt idx="11">
                  <c:v>#N/A</c:v>
                </c:pt>
                <c:pt idx="12">
                  <c:v>#N/A</c:v>
                </c:pt>
                <c:pt idx="13">
                  <c:v>9714</c:v>
                </c:pt>
                <c:pt idx="14">
                  <c:v>#N/A</c:v>
                </c:pt>
              </c:numCache>
            </c:numRef>
          </c:val>
          <c:smooth val="0"/>
          <c:extLst>
            <c:ext xmlns:c16="http://schemas.microsoft.com/office/drawing/2014/chart" uri="{C3380CC4-5D6E-409C-BE32-E72D297353CC}">
              <c16:uniqueId val="{0000000B-CB78-40C6-BA5C-B2B6A7FD1F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1624</c:v>
                </c:pt>
                <c:pt idx="1">
                  <c:v>1624</c:v>
                </c:pt>
                <c:pt idx="2">
                  <c:v>1625</c:v>
                </c:pt>
              </c:numCache>
            </c:numRef>
          </c:val>
          <c:extLst>
            <c:ext xmlns:c16="http://schemas.microsoft.com/office/drawing/2014/chart" uri="{C3380CC4-5D6E-409C-BE32-E72D297353CC}">
              <c16:uniqueId val="{00000000-17F5-413B-82F2-C45B4C53E2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989</c:v>
                </c:pt>
                <c:pt idx="1">
                  <c:v>789</c:v>
                </c:pt>
                <c:pt idx="2">
                  <c:v>827</c:v>
                </c:pt>
              </c:numCache>
            </c:numRef>
          </c:val>
          <c:extLst>
            <c:ext xmlns:c16="http://schemas.microsoft.com/office/drawing/2014/chart" uri="{C3380CC4-5D6E-409C-BE32-E72D297353CC}">
              <c16:uniqueId val="{00000001-17F5-413B-82F2-C45B4C53E2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3325</c:v>
                </c:pt>
                <c:pt idx="1">
                  <c:v>2990</c:v>
                </c:pt>
                <c:pt idx="2">
                  <c:v>2823</c:v>
                </c:pt>
              </c:numCache>
            </c:numRef>
          </c:val>
          <c:extLst>
            <c:ext xmlns:c16="http://schemas.microsoft.com/office/drawing/2014/chart" uri="{C3380CC4-5D6E-409C-BE32-E72D297353CC}">
              <c16:uniqueId val="{00000002-17F5-413B-82F2-C45B4C53E2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0008806172206669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{43A51F8A-387A-429E-B3A4-D10954BFA6DF}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BAE-4812-BA09-ED81F72340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{08E4F6EA-8692-420A-A36F-6185DC54713B}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AE-4812-BA09-ED81F72340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{E250CD5B-5E49-4F16-8325-36CE08167AA4}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AE-4812-BA09-ED81F72340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{DF85ACE2-C21B-4A2A-A6C7-1C23618ED11C}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AE-4812-BA09-ED81F72340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{8475A136-E32C-4A45-A933-7A36EFEDB5FB}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AE-4812-BA09-ED81F723400D}"/>
                </c:ext>
              </c:extLst>
            </c:dLbl>
            <c:dLbl>
              <c:idx val="8"/>
              <c:layout>
                <c:manualLayout>
                  <c:x val="0"/>
                  <c:y val="-4.6480177586994314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{A32D79F0-561F-4BA0-975F-EAF16542191E}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BAE-4812-BA09-ED81F723400D}"/>
                </c:ext>
              </c:extLst>
            </c:dLbl>
            <c:dLbl>
              <c:idx val="16"/>
              <c:layout>
                <c:manualLayout>
                  <c:x val="0"/>
                  <c:y val="9.9150252338218118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{5D08F748-1693-4412-88E5-A87B207FB96A}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BAE-4812-BA09-ED81F723400D}"/>
                </c:ext>
              </c:extLst>
            </c:dLbl>
            <c:dLbl>
              <c:idx val="24"/>
              <c:layout>
                <c:manualLayout>
                  <c:x val="0"/>
                  <c:y val="-2.401413676599986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{72019827-0104-492F-9983-B293D3CCF8B9}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BAE-4812-BA09-ED81F723400D}"/>
                </c:ext>
              </c:extLst>
            </c:dLbl>
            <c:dLbl>
              <c:idx val="32"/>
              <c:layout>
                <c:manualLayout>
                  <c:x val="0"/>
                  <c:y val="8.7388559649117202E-3"/>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{BC0565D9-38DA-4087-8072-8C495BD461E5}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BAE-4812-BA09-ED81F72340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85.9</c:v>
                </c:pt>
                <c:pt idx="8">
                  <c:v>86.1</c:v>
                </c:pt>
                <c:pt idx="16">
                  <c:v>86.1</c:v>
                </c:pt>
                <c:pt idx="24">
                  <c:v>86.4</c:v>
                </c:pt>
                <c:pt idx="32">
                  <c:v>86.4</c:v>
                </c:pt>
              </c:numCache>
            </c:numRef>
          </c:xVal>
          <c:yVal>
            <c:numRef>
              <c:f>公会計指標分析・財政指標組合せ分析表!$BP$51:$DC$51</c:f>
              <c:numCache>
                <c:formatCode>#,##0.0;"▲ "#,##0.0</c:formatCode>
                <c:ptCount val="40"/>
                <c:pt idx="0">
                  <c:v>94</c:v>
                </c:pt>
                <c:pt idx="8">
                  <c:v>101.6</c:v>
                </c:pt>
                <c:pt idx="16">
                  <c:v>105.4</c:v>
                </c:pt>
                <c:pt idx="24">
                  <c:v>87.3</c:v>
                </c:pt>
                <c:pt idx="32">
                  <c:v>88.3</c:v>
                </c:pt>
              </c:numCache>
            </c:numRef>
          </c:yVal>
          <c:smooth val="0"/>
          <c:extLst>
            <c:ext xmlns:c16="http://schemas.microsoft.com/office/drawing/2014/chart" uri="{C3380CC4-5D6E-409C-BE32-E72D297353CC}">
              <c16:uniqueId val="{00000009-EBAE-4812-BA09-ED81F72340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0843168786861444E-3"/>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{C00F1B78-7152-4425-8EA0-FE7FB8074B64}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BAE-4812-BA09-ED81F72340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{0A2B00FD-EEBB-4BF2-9014-BC21061ADF43}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AE-4812-BA09-ED81F72340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{9AAD1CE5-62AB-430E-900D-EBBABD67E95C}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AE-4812-BA09-ED81F72340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{34240EAF-E627-4D31-B04C-DE319B5BCBCC}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AE-4812-BA09-ED81F72340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{253111A6-2FAA-4156-BCD2-A9CC2BF894FC}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AE-4812-BA09-ED81F723400D}"/>
                </c:ext>
              </c:extLst>
            </c:dLbl>
            <c:dLbl>
              <c:idx val="8"/>
              <c:layout>
                <c:manualLayout>
                  <c:x val="0"/>
                  <c:y val="-1.2351553477692036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{BFEB5F1E-894A-4720-94DA-5C7301173AA3}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BAE-4812-BA09-ED81F723400D}"/>
                </c:ext>
              </c:extLst>
            </c:dLbl>
            <c:dLbl>
              <c:idx val="16"/>
              <c:layout>
                <c:manualLayout>
                  <c:x val="0"/>
                  <c:y val="1.9641422898392262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{914E6649-7EB7-4F6A-BCDA-6A440A8D1032}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BAE-4812-BA09-ED81F723400D}"/>
                </c:ext>
              </c:extLst>
            </c:dLbl>
            <c:dLbl>
              <c:idx val="24"/>
              <c:layout>
                <c:manualLayout>
                  <c:x val="0"/>
                  <c:y val="-9.3743639148000171E-3"/>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{C129FCCB-5464-4FDC-99CC-DBFBE691E9E8}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BAE-4812-BA09-ED81F723400D}"/>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{E6955AB8-BC6C-4AC7-87FF-38F7F9E3907B}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BAE-4812-BA09-ED81F72340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63.1</c:v>
                </c:pt>
              </c:numCache>
            </c:numRef>
          </c:xVal>
          <c:yVal>
            <c:numRef>
              <c:f>公会計指標分析・財政指標組合せ分析表!$BP$55:$DC$55</c:f>
              <c:numCache>
                <c:formatCode>#,##0.0;"▲ "#,##0.0</c:formatCode>
                <c:ptCount val="40"/>
                <c:pt idx="0">
                  <c:v>53.4</c:v>
                </c:pt>
                <c:pt idx="8">
                  <c:v>48</c:v>
                </c:pt>
                <c:pt idx="16">
                  <c:v>49.1</c:v>
                </c:pt>
                <c:pt idx="24">
                  <c:v>41.5</c:v>
                </c:pt>
                <c:pt idx="32">
                  <c:v>25.1</c:v>
                </c:pt>
              </c:numCache>
            </c:numRef>
          </c:yVal>
          <c:smooth val="0"/>
          <c:extLst>
            <c:ext xmlns:c16="http://schemas.microsoft.com/office/drawing/2014/chart" uri="{C3380CC4-5D6E-409C-BE32-E72D297353CC}">
              <c16:uniqueId val="{00000013-EBAE-4812-BA09-ED81F723400D}"/>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{377E407B-3903-41EC-9CE3-9CD7E3F5B275}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D3A-48BE-92AB-084D999D99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{C4C129DD-0D8B-40B2-B323-FB5C0FB04B66}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3A-48BE-92AB-084D999D99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{17262CEE-5781-4FC8-8DDA-67C489D03B67}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3A-48BE-92AB-084D999D99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{69BAE874-0B09-4771-8C21-DCD17C9E8FC9}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3A-48BE-92AB-084D999D99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{3B2F1F82-7010-4D1C-A173-3976AB6C2B09}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3A-48BE-92AB-084D999D99AC}"/>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{49388F7E-A42B-489C-882E-F2618B1B4B90}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D3A-48BE-92AB-084D999D99AC}"/>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{E7AD1F02-EBD9-4CF8-B4D2-DBF3832F64FD}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D3A-48BE-92AB-084D999D99A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{F0296423-61FD-448D-B427-2CA558E5D9A5}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D3A-48BE-92AB-084D999D99A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{4D751CBF-83E6-42FF-BDEF-BCAD8F7F0112}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D3A-48BE-92AB-084D999D99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13.8</c:v>
                </c:pt>
                <c:pt idx="16">
                  <c:v>13.8</c:v>
                </c:pt>
                <c:pt idx="24">
                  <c:v>12.7</c:v>
                </c:pt>
                <c:pt idx="32">
                  <c:v>12.1</c:v>
                </c:pt>
              </c:numCache>
            </c:numRef>
          </c:xVal>
          <c:yVal>
            <c:numRef>
              <c:f>公会計指標分析・財政指標組合せ分析表!$BP$73:$DC$73</c:f>
              <c:numCache>
                <c:formatCode>#,##0.0;"▲ "#,##0.0</c:formatCode>
                <c:ptCount val="40"/>
                <c:pt idx="0">
                  <c:v>94</c:v>
                </c:pt>
                <c:pt idx="8">
                  <c:v>101.6</c:v>
                </c:pt>
                <c:pt idx="16">
                  <c:v>105.4</c:v>
                </c:pt>
                <c:pt idx="24">
                  <c:v>87.3</c:v>
                </c:pt>
                <c:pt idx="32">
                  <c:v>88.3</c:v>
                </c:pt>
              </c:numCache>
            </c:numRef>
          </c:yVal>
          <c:smooth val="0"/>
          <c:extLst>
            <c:ext xmlns:c16="http://schemas.microsoft.com/office/drawing/2014/chart" uri="{C3380CC4-5D6E-409C-BE32-E72D297353CC}">
              <c16:uniqueId val="{00000009-5D3A-48BE-92AB-084D999D99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{A6124DE1-F8BC-48E8-9897-12E0983F7EA0}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D3A-48BE-92AB-084D999D99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{8488C43E-68F6-497D-9C3F-02CF07B83341}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3A-48BE-92AB-084D999D99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{8E9DDFF1-03FF-43B7-B8A4-60C612BA26E8}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3A-48BE-92AB-084D999D99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{8DF0D77F-B12B-4611-AD7F-5277210955E6}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3A-48BE-92AB-084D999D99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{FEDC404F-65B6-4C26-A58C-65C58FB0259C}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3A-48BE-92AB-084D999D99AC}"/>
                </c:ext>
              </c:extLst>
            </c:dLbl>
            <c:dLbl>
              <c:idx val="8"/>
              <c:layout>
                <c:manualLayout>
                  <c:x val="-2.8829840147400729E-2"/>
                  <c:y val="-7.776625497377573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{0BE3F8A7-10A7-4C1D-9E5D-A4514CE77619}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D3A-48BE-92AB-084D999D99AC}"/>
                </c:ext>
              </c:extLst>
            </c:dLbl>
            <c:dLbl>
              <c:idx val="16"/>
              <c:layout>
                <c:manualLayout>
                  <c:x val="-3.1570342725075584E-2"/>
                  <c:y val="-4.706703920181221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{19E1AA57-93C7-40C5-AF24-40CBB51E495F}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D3A-48BE-92AB-084D999D99A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{4DFC16F1-3D2A-4306-AB5C-E1CC56B28B0A}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D3A-48BE-92AB-084D999D99A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{084E2246-6D03-4320-9247-8AC889034452}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D3A-48BE-92AB-084D999D99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8.3000000000000007</c:v>
                </c:pt>
              </c:numCache>
            </c:numRef>
          </c:xVal>
          <c:yVal>
            <c:numRef>
              <c:f>公会計指標分析・財政指標組合せ分析表!$BP$77:$DC$77</c:f>
              <c:numCache>
                <c:formatCode>#,##0.0;"▲ "#,##0.0</c:formatCode>
                <c:ptCount val="40"/>
                <c:pt idx="0">
                  <c:v>53.4</c:v>
                </c:pt>
                <c:pt idx="8">
                  <c:v>48</c:v>
                </c:pt>
                <c:pt idx="16">
                  <c:v>49.1</c:v>
                </c:pt>
                <c:pt idx="24">
                  <c:v>41.5</c:v>
                </c:pt>
                <c:pt idx="32">
                  <c:v>25.1</c:v>
                </c:pt>
              </c:numCache>
            </c:numRef>
          </c:yVal>
          <c:smooth val="0"/>
          <c:extLst>
            <c:ext xmlns:c16="http://schemas.microsoft.com/office/drawing/2014/chart" uri="{C3380CC4-5D6E-409C-BE32-E72D297353CC}">
              <c16:uniqueId val="{00000013-5D3A-48BE-92AB-084D999D99AC}"/>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は、元利償還金は減少傾向であるが、準元利償還金は病院事業会計への繰出が増加したため増加傾向にある。また、普通交付税への算入公債費が減少したことにより、分子は増加している。</a:t>
          </a:r>
        </a:p>
        <a:p>
          <a:r>
            <a:rPr kumimoji="1" lang="ja-JP" altLang="en-US" sz="1400">
              <a:latin typeface="ＭＳ ゴシック" pitchFamily="49" charset="-128"/>
              <a:ea typeface="ＭＳ ゴシック" pitchFamily="49" charset="-128"/>
            </a:rPr>
            <a:t>　今後の元利償還金等は、令和５年度にかけて一旦は減少する見込みだが、その後、事業完了した新病院建設、仁摩地区道の駅整備事業、新可燃ごみ処理施設整備事業等による増加が見込まれる。公共施設の適正化及び投資的事業の平準化により、実質公債費比率の上昇を抑え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は、新可燃物処理施設の整備、道の駅整備等大型事業の実施により一般会計等に係る地方債の現在高が増加したため、将来負担額が増加している。また、公営企業債等繰入見込額は、令和２年度に下水道事業会計の法適化に伴い大幅に減少したものの、新病院建設に係る償還が据置き期間中であることや下水道事業の継続的な実施により、高止まりの状況である。</a:t>
          </a:r>
        </a:p>
        <a:p>
          <a:r>
            <a:rPr kumimoji="1" lang="ja-JP" altLang="en-US" sz="1400">
              <a:latin typeface="ＭＳ ゴシック" pitchFamily="49" charset="-128"/>
              <a:ea typeface="ＭＳ ゴシック" pitchFamily="49" charset="-128"/>
            </a:rPr>
            <a:t>　将来負担額から差し引く充当可能基金額は、将来の庁舎整備等を見据え公共施設総合管理基金を新規設置したこと等により増加している。</a:t>
          </a:r>
        </a:p>
        <a:p>
          <a:r>
            <a:rPr kumimoji="1" lang="ja-JP" altLang="en-US" sz="1400">
              <a:latin typeface="ＭＳ ゴシック" pitchFamily="49" charset="-128"/>
              <a:ea typeface="ＭＳ ゴシック" pitchFamily="49" charset="-128"/>
            </a:rPr>
            <a:t>　今後は大田市駅前周辺土地区画整理事業が本格化するため、一般会計等に係る地方債の現在高及び公営企業債等繰入見込額が増加する見込みであり、適正な基金残高を確保していく必要がある。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島根県大田市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財政調整基金及び減債基金にその他特定目的基金を加えた残高は、令和２年度末の５，４０４百万円から令和３年度末は５，２７５百万円に減少している。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公債費の償還のために減債基金を２５０百万円取り崩し、また、主に市単独事業の実施財源として特定目的基金を４５１百万円取り崩す一方で、前年度決算剰余金１３７百万円、普通交付税臨時財政対策債償還基金費分１３７百万円等、合計５６９百万円積み立てを行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当市の歳入の多くを占める地方交付税が人口減少等の影響により減少し、一般財源の大幅減が見込まれる中、財政調整基金及び減債基金の合計額は「中期財政運営方針」における目標額を大きく下回る状況が続いている。厳しい財政運営が続くことが見込まれるが、事業の選択と集中をより一層徹底し、基金の取り崩しを最小限に抑えるなど、財政健全化の取り組みをこれまで以上に強化していかなければなら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・合併振興基金、まちづくり推進基金、過疎地域持続的発展特別事業基金：設置目的に沿ったソフト事業の財源として使用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・観光振興基金：観光振興に要する経費に充てるもの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・石見銀山基金：石見銀山に係る整備活用及び景観保全の事業に要する経費に充てるもの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・公共施設総合管理基金：計画的な公共施設の保全、更新、解体撤去等及び活用に必要な事業に充てるもの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将来的な庁舎整備等を見据え令和３年度より設置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・公共施設総合管理基金１５０百万円、まちづくり推進基金７１百万円をはじめとして、合計２８４百万円を積立て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・各事業へ充当するため、４５１百万円を取崩し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（主な取崩し：まちづくり推進基金１３６百万円、合併振興基金１２５百万円、過疎地域持続的発展特別事業基金１０７百万円、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森林環境整備基金４４百万円、石見銀山基金２４百万円）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・一般財源の不足が見込まれる中、住民サービスの確保や各種事業の実施のために、特定目的基金を積極的に活用していく。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・一方で、令和４年度の中長期財政見通しでは、令和８年度末には令和３年度末と比較して、約４７％減少する見込みとなっている。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下記の理由により、年度末基金残高は横ばいとなった。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・経済対策及び景気回復に伴う、市税、地方消費税交付金、普通交付税、特別交付税等収入の増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・歳出決算見込み（事業実績）の減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財政運営は予算編成の段階から、支出を収入が上回り、その不足額を財政調整基金の取崩しで補う状況が常態化しており、人口減少等により地方交付税や市税の減収が見込まれる中においては、将来に不安を抱える厳しい状況が続い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・令和４年度の中長期財政見通しにおいては、令和６年度末にほぼ枯渇する見込み。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・突発的事象に対応するためにも一定水準の財政調整基金の確保は必要であることから、一層の財政健全化に取り組む。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下記の理由により、年度末基金残高は３８百万円増加。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・公債費の償還財源として２５０百万円を取崩し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・純繰越金２９３百万円の１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２相当額（１５０百万円）を積立て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・普通交付税臨時財政対策債償還基金費分（１３７百万円）を積立て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・これまでに発行した地方債や今後見込まれる大型事業の財源として発行する地方債の償還財源として取崩しを予定している。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・令和４年度の中長期財政見通しにおいては、令和６年度末にほぼ枯渇する見込み。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C5F73A-E07A-4FE5-88AD-BE7CDAF02B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1EB390C-665E-4F89-B308-AEFF3A4F9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AB256CB-9632-40C5-950B-0AAA7E08FD8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EFF04F5-B2B8-44D5-8461-0FE8A059773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D9BACE9-05B7-4C9F-9CCA-2A7D814725D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06AE778-99BF-4D95-A187-B6F845E72E2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491B792-6DC2-4028-9556-2B28200132F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E0FDA2F-7264-4037-A43D-BAE5F192767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F419001-2CDF-4561-8FF6-9359CAC8ED7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8671B63-1952-4BA5-94D6-32C0E825903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DC90E95-B59E-456F-AD4C-AA516EFEF30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B7A27E2-7AC7-4B99-B41F-553DA5F7F50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33,243
32,871
435.34
28,932,284
27,947,404
827,463
13,687,307
32,052,771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A65F56B-2B1F-4E38-BAB9-3436099F26C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30FEAC-92E4-4C55-896C-FCEC8B831C4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D7BC6BD-E870-468D-84ED-19B549CDA26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75A324F-6769-4A1E-8C32-45CC0A01613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48EB2A3-8BB8-4DAF-A976-3001F7A6736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0D1D8C0-F7DE-4D53-9DA8-39D081CD701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F8CA454-C871-4AB6-8BA8-C2FC67DB46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4A1511-3B55-411A-AEAF-E25B7031C3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8CB10ED-B026-48E0-9941-E5E1904BE03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9014BEA-DEF9-45FD-82B1-ABD8EBE63B0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8165F50-F39A-44BF-A24C-FDA99FCC74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5DE2E96-9C6E-47C7-8EB2-ADCB3D455A7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0A9D5F2-9A54-4109-9032-A640D1814EF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66107A1-379B-496A-8EB6-6342CDDBCA6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6D62AAF-917E-485A-8CDD-B9AFBAAF87D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2BAEE9C-335C-45DD-B01D-3B6A4803C4C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0BF1114-79E4-4470-B615-652A72678B7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7576F5F-0778-40D2-B472-796F4D3947E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7134E95-B8B6-4085-9D8A-B8822D8E023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63D1C08-6E97-49B7-A891-FB894E23FCD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4392A52-7219-414E-B213-8C4A55DBCEA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7101C50-0B7F-48D4-B604-7EBFEBE4B63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6307CFD-D4D4-44EC-ACE1-753A68448E1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5CA9E6D-8AA9-46AE-81E0-E9A04C7CA38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2DC0FB8-3272-4292-84E2-3CE7260D76D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21811A0-A870-4EE7-B294-9282ECA4FF9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5BDED98-F04B-4D0B-B49F-8CC679EDE3C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AF4D25D-F18F-4252-B994-735A0C74136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52327DD-2636-4707-AF42-0FBF765777E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E046052-545E-48A6-84A8-262EB4F8010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FAF58BF-CF11-4D12-9071-2007634FE61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161FA73-5A17-4627-B7CE-ED56AF9A8D2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83F68D0-C94C-4102-A67D-BBB961B3A86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CAEDC9F-8834-4018-B312-8AFA553D7D4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4FD47E0-7D12-4971-8072-E8FE13F1AA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当市では、平成２７年度に策定した「大田市公共施設総合管理計画」において、保有する公共施設の総延床面積を平成２８年度から３０年かけて３０％以上削減することを目標としている。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有形固定資産減価償却率は、例年類似団体平均を上回る状況が続いており、今後は総合管理計画に基づき、適切な施設整備を行うとともに、施設総量の削減を検討していく必要がある。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FB2C9FC-1694-4CE1-831E-A59D081DB7A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3604F21-C614-413B-BE10-60F3A82FA7F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6452562-E99A-4F10-A701-8F5B2237791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7D29185-726C-4EA2-8AAF-43FC5FB8D6A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4AE0B61-9E96-4F03-9BDB-38927AFD2AE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E2890E5-EB04-4639-A6F2-F57663CE49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E5ED4946-871F-4F87-8499-9C7B8582930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9E145F04-6AA3-4FEE-B575-E3E66D394C7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6E7D758-8942-459B-B51F-55BC14A58FF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AC9FE050-0D88-4ED1-9182-3505CD66413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E226FA02-EB5E-43DB-8D7E-F3C742C77B8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37CB3249-2043-4B44-AC9D-9E5BEA85A0A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3B312D35-6550-4D45-BE24-FB3A89B0D3C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7D78336-F84C-4122-8DE0-71F1FCF9F8C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81EC06A-D566-4537-BB27-C85311A072E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61F997F4-6503-4A11-AB5C-953F1A45A86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166D85F8-2658-49BF-959D-5E95C3833DC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3B60F87-096D-49C5-A99C-0E92DA8C3FB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id="{C3B99494-A82F-40EF-9B82-11FC83296000}"/>
            </a:ext>
          </a:extLst>
        </xdr:cNvPr>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id="{432D7715-F057-4A7C-B633-61239E7DB47A}"/>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id="{3EA39748-9990-486D-8426-FCFEBA7EBB90}"/>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id="{EF92F59D-DFB0-47A7-B0CC-38A262E32076}"/>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id="{087D326F-59C0-4CD0-8E21-B709B8997490}"/>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a:extLst>
            <a:ext uri="{FF2B5EF4-FFF2-40B4-BE49-F238E27FC236}">
              <a16:creationId xmlns:a16="http://schemas.microsoft.com/office/drawing/2014/main" id="{F2A5E777-E077-49D5-9428-55E2B8E37492}"/>
            </a:ext>
          </a:extLst>
        </xdr:cNvPr>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id="{0860B608-0BC8-4C57-9AA0-0E19402F26F5}"/>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136344</xdr:rowOff>
    </xdr:from>
    <xdr:to>
      <xdr:col>19</xdr:col>
      <xdr:colOff>187325</xdr:colOff>
      <xdr:row>30</xdr:row>
      <xdr:rowOff>66494</xdr:rowOff>
    </xdr:to>
    <xdr:sp macro="" textlink="">
      <xdr:nvSpPr>
        <xdr:cNvPr id="74" name="フローチャート: 判断 73">
          <a:extLst>
            <a:ext uri="{FF2B5EF4-FFF2-40B4-BE49-F238E27FC236}">
              <a16:creationId xmlns:a16="http://schemas.microsoft.com/office/drawing/2014/main" id="{323C4337-D6D2-4343-B62C-F80BEDF9653F}"/>
            </a:ext>
          </a:extLst>
        </xdr:cNvPr>
        <xdr:cNvSpPr/>
      </xdr:nvSpPr>
      <xdr:spPr>
        <a:xfrm>
          <a:off x="4000500" y="58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75" name="フローチャート: 判断 74">
          <a:extLst>
            <a:ext uri="{FF2B5EF4-FFF2-40B4-BE49-F238E27FC236}">
              <a16:creationId xmlns:a16="http://schemas.microsoft.com/office/drawing/2014/main" id="{1F7C6657-2473-4011-8563-3BAC8F87D119}"/>
            </a:ext>
          </a:extLst>
        </xdr:cNvPr>
        <xdr:cNvSpPr/>
      </xdr:nvSpPr>
      <xdr:spPr>
        <a:xfrm>
          <a:off x="3238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6" name="フローチャート: 判断 75">
          <a:extLst>
            <a:ext uri="{FF2B5EF4-FFF2-40B4-BE49-F238E27FC236}">
              <a16:creationId xmlns:a16="http://schemas.microsoft.com/office/drawing/2014/main" id="{38FD5566-582D-4819-B202-E57F03791314}"/>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71574</xdr:rowOff>
    </xdr:from>
    <xdr:to>
      <xdr:col>7</xdr:col>
      <xdr:colOff>187325</xdr:colOff>
      <xdr:row>30</xdr:row>
      <xdr:rowOff>1724</xdr:rowOff>
    </xdr:to>
    <xdr:sp macro="" textlink="">
      <xdr:nvSpPr>
        <xdr:cNvPr id="77" name="フローチャート: 判断 76">
          <a:extLst>
            <a:ext uri="{FF2B5EF4-FFF2-40B4-BE49-F238E27FC236}">
              <a16:creationId xmlns:a16="http://schemas.microsoft.com/office/drawing/2014/main" id="{759C6C33-25F9-4329-8B6D-92AEB29CC3AB}"/>
            </a:ext>
          </a:extLst>
        </xdr:cNvPr>
        <xdr:cNvSpPr/>
      </xdr:nvSpPr>
      <xdr:spPr>
        <a:xfrm>
          <a:off x="1714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65DA28E-79D8-4838-B241-5D3EB7D5E24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EC70C54-8489-4CBB-8093-5197B686BC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AA590E5-F3B0-4F07-866D-91A4C585575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DAE85A5-6B72-44AD-BD68-755FA440F3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778AAE8-CEBF-411A-84AF-97A7141B8D6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40912</xdr:rowOff>
    </xdr:from>
    <xdr:to>
      <xdr:col>23</xdr:col>
      <xdr:colOff>136525</xdr:colOff>
      <xdr:row>34</xdr:row>
      <xdr:rowOff>142512</xdr:rowOff>
    </xdr:to>
    <xdr:sp macro="" textlink="">
      <xdr:nvSpPr>
        <xdr:cNvPr id="83" name="楕円 82">
          <a:extLst>
            <a:ext uri="{FF2B5EF4-FFF2-40B4-BE49-F238E27FC236}">
              <a16:creationId xmlns:a16="http://schemas.microsoft.com/office/drawing/2014/main" id="{F58F0D1E-7CC3-483F-9D41-9DEB5FDFAF7A}"/>
            </a:ext>
          </a:extLst>
        </xdr:cNvPr>
        <xdr:cNvSpPr/>
      </xdr:nvSpPr>
      <xdr:spPr>
        <a:xfrm>
          <a:off x="4711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127289</xdr:rowOff>
    </xdr:from>
    <xdr:ext cx="405111" cy="259045"/>
    <xdr:sp macro="" textlink="">
      <xdr:nvSpPr>
        <xdr:cNvPr id="84" name="有形固定資産減価償却率該当値テキスト">
          <a:extLst>
            <a:ext uri="{FF2B5EF4-FFF2-40B4-BE49-F238E27FC236}">
              <a16:creationId xmlns:a16="http://schemas.microsoft.com/office/drawing/2014/main" id="{ED313715-3390-42B3-B99A-B0ACF5A5C0DC}"/>
            </a:ext>
          </a:extLst>
        </xdr:cNvPr>
        <xdr:cNvSpPr txBox="1"/>
      </xdr:nvSpPr>
      <xdr:spPr>
        <a:xfrm>
          <a:off x="4813300" y="6556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40912</xdr:rowOff>
    </xdr:from>
    <xdr:to>
      <xdr:col>19</xdr:col>
      <xdr:colOff>187325</xdr:colOff>
      <xdr:row>34</xdr:row>
      <xdr:rowOff>142512</xdr:rowOff>
    </xdr:to>
    <xdr:sp macro="" textlink="">
      <xdr:nvSpPr>
        <xdr:cNvPr id="85" name="楕円 84">
          <a:extLst>
            <a:ext uri="{FF2B5EF4-FFF2-40B4-BE49-F238E27FC236}">
              <a16:creationId xmlns:a16="http://schemas.microsoft.com/office/drawing/2014/main" id="{E2FDCF9A-0FC4-44B6-AC66-255693384B1D}"/>
            </a:ext>
          </a:extLst>
        </xdr:cNvPr>
        <xdr:cNvSpPr/>
      </xdr:nvSpPr>
      <xdr:spPr>
        <a:xfrm>
          <a:off x="4000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91712</xdr:rowOff>
    </xdr:from>
    <xdr:to>
      <xdr:col>23</xdr:col>
      <xdr:colOff>85725</xdr:colOff>
      <xdr:row>34</xdr:row>
      <xdr:rowOff>91712</xdr:rowOff>
    </xdr:to>
    <xdr:cxnSp macro="">
      <xdr:nvCxnSpPr>
        <xdr:cNvPr id="86" name="直線コネクタ 85">
          <a:extLst>
            <a:ext uri="{FF2B5EF4-FFF2-40B4-BE49-F238E27FC236}">
              <a16:creationId xmlns:a16="http://schemas.microsoft.com/office/drawing/2014/main" id="{7F5617D3-984D-4DFA-B2E6-92C765C3B644}"/>
            </a:ext>
          </a:extLst>
        </xdr:cNvPr>
        <xdr:cNvCxnSpPr/>
      </xdr:nvCxnSpPr>
      <xdr:spPr>
        <a:xfrm>
          <a:off x="4051300" y="669253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31659</xdr:rowOff>
    </xdr:from>
    <xdr:to>
      <xdr:col>15</xdr:col>
      <xdr:colOff>187325</xdr:colOff>
      <xdr:row>34</xdr:row>
      <xdr:rowOff>133259</xdr:rowOff>
    </xdr:to>
    <xdr:sp macro="" textlink="">
      <xdr:nvSpPr>
        <xdr:cNvPr id="87" name="楕円 86">
          <a:extLst>
            <a:ext uri="{FF2B5EF4-FFF2-40B4-BE49-F238E27FC236}">
              <a16:creationId xmlns:a16="http://schemas.microsoft.com/office/drawing/2014/main" id="{51DB8AC1-F920-4A6C-B9A4-2FE4720A2710}"/>
            </a:ext>
          </a:extLst>
        </xdr:cNvPr>
        <xdr:cNvSpPr/>
      </xdr:nvSpPr>
      <xdr:spPr>
        <a:xfrm>
          <a:off x="3238500" y="66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82459</xdr:rowOff>
    </xdr:from>
    <xdr:to>
      <xdr:col>19</xdr:col>
      <xdr:colOff>136525</xdr:colOff>
      <xdr:row>34</xdr:row>
      <xdr:rowOff>91712</xdr:rowOff>
    </xdr:to>
    <xdr:cxnSp macro="">
      <xdr:nvCxnSpPr>
        <xdr:cNvPr id="88" name="直線コネクタ 87">
          <a:extLst>
            <a:ext uri="{FF2B5EF4-FFF2-40B4-BE49-F238E27FC236}">
              <a16:creationId xmlns:a16="http://schemas.microsoft.com/office/drawing/2014/main" id="{030EBEF0-FF12-430E-B289-FFC4A445C89E}"/>
            </a:ext>
          </a:extLst>
        </xdr:cNvPr>
        <xdr:cNvCxnSpPr/>
      </xdr:nvCxnSpPr>
      <xdr:spPr>
        <a:xfrm>
          <a:off x="3289300" y="668328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31659</xdr:rowOff>
    </xdr:from>
    <xdr:to>
      <xdr:col>11</xdr:col>
      <xdr:colOff>187325</xdr:colOff>
      <xdr:row>34</xdr:row>
      <xdr:rowOff>133259</xdr:rowOff>
    </xdr:to>
    <xdr:sp macro="" textlink="">
      <xdr:nvSpPr>
        <xdr:cNvPr id="89" name="楕円 88">
          <a:extLst>
            <a:ext uri="{FF2B5EF4-FFF2-40B4-BE49-F238E27FC236}">
              <a16:creationId xmlns:a16="http://schemas.microsoft.com/office/drawing/2014/main" id="{BE982BEB-309D-48C9-8D80-D79D04675BF2}"/>
            </a:ext>
          </a:extLst>
        </xdr:cNvPr>
        <xdr:cNvSpPr/>
      </xdr:nvSpPr>
      <xdr:spPr>
        <a:xfrm>
          <a:off x="2476500" y="66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82459</xdr:rowOff>
    </xdr:from>
    <xdr:to>
      <xdr:col>15</xdr:col>
      <xdr:colOff>136525</xdr:colOff>
      <xdr:row>34</xdr:row>
      <xdr:rowOff>82459</xdr:rowOff>
    </xdr:to>
    <xdr:cxnSp macro="">
      <xdr:nvCxnSpPr>
        <xdr:cNvPr id="90" name="直線コネクタ 89">
          <a:extLst>
            <a:ext uri="{FF2B5EF4-FFF2-40B4-BE49-F238E27FC236}">
              <a16:creationId xmlns:a16="http://schemas.microsoft.com/office/drawing/2014/main" id="{9D7D3CD4-FF4D-47F1-AD98-B2BC186CF70E}"/>
            </a:ext>
          </a:extLst>
        </xdr:cNvPr>
        <xdr:cNvCxnSpPr/>
      </xdr:nvCxnSpPr>
      <xdr:spPr>
        <a:xfrm>
          <a:off x="2527300" y="668328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25491</xdr:rowOff>
    </xdr:from>
    <xdr:to>
      <xdr:col>7</xdr:col>
      <xdr:colOff>187325</xdr:colOff>
      <xdr:row>34</xdr:row>
      <xdr:rowOff>127091</xdr:rowOff>
    </xdr:to>
    <xdr:sp macro="" textlink="">
      <xdr:nvSpPr>
        <xdr:cNvPr id="91" name="楕円 90">
          <a:extLst>
            <a:ext uri="{FF2B5EF4-FFF2-40B4-BE49-F238E27FC236}">
              <a16:creationId xmlns:a16="http://schemas.microsoft.com/office/drawing/2014/main" id="{F17C9F4F-BB00-40A1-B9EF-9DC9B5074AB7}"/>
            </a:ext>
          </a:extLst>
        </xdr:cNvPr>
        <xdr:cNvSpPr/>
      </xdr:nvSpPr>
      <xdr:spPr>
        <a:xfrm>
          <a:off x="1714500" y="66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76291</xdr:rowOff>
    </xdr:from>
    <xdr:to>
      <xdr:col>11</xdr:col>
      <xdr:colOff>136525</xdr:colOff>
      <xdr:row>34</xdr:row>
      <xdr:rowOff>82459</xdr:rowOff>
    </xdr:to>
    <xdr:cxnSp macro="">
      <xdr:nvCxnSpPr>
        <xdr:cNvPr id="92" name="直線コネクタ 91">
          <a:extLst>
            <a:ext uri="{FF2B5EF4-FFF2-40B4-BE49-F238E27FC236}">
              <a16:creationId xmlns:a16="http://schemas.microsoft.com/office/drawing/2014/main" id="{4073375D-3DD6-46FE-BA22-9BAF952166F1}"/>
            </a:ext>
          </a:extLst>
        </xdr:cNvPr>
        <xdr:cNvCxnSpPr/>
      </xdr:nvCxnSpPr>
      <xdr:spPr>
        <a:xfrm>
          <a:off x="1765300" y="6677116"/>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83021</xdr:rowOff>
    </xdr:from>
    <xdr:ext cx="405111" cy="259045"/>
    <xdr:sp macro="" textlink="">
      <xdr:nvSpPr>
        <xdr:cNvPr id="93" name="n_1aveValue有形固定資産減価償却率">
          <a:extLst>
            <a:ext uri="{FF2B5EF4-FFF2-40B4-BE49-F238E27FC236}">
              <a16:creationId xmlns:a16="http://schemas.microsoft.com/office/drawing/2014/main" id="{14B60795-668B-4115-8138-F3BD995B8187}"/>
            </a:ext>
          </a:extLst>
        </xdr:cNvPr>
        <xdr:cNvSpPr txBox="1"/>
      </xdr:nvSpPr>
      <xdr:spPr>
        <a:xfrm>
          <a:off x="38360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94" name="n_2aveValue有形固定資産減価償却率">
          <a:extLst>
            <a:ext uri="{FF2B5EF4-FFF2-40B4-BE49-F238E27FC236}">
              <a16:creationId xmlns:a16="http://schemas.microsoft.com/office/drawing/2014/main" id="{3759E68F-EB8F-46D5-BFE5-49412B037A32}"/>
            </a:ext>
          </a:extLst>
        </xdr:cNvPr>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5" name="n_3aveValue有形固定資産減価償却率">
          <a:extLst>
            <a:ext uri="{FF2B5EF4-FFF2-40B4-BE49-F238E27FC236}">
              <a16:creationId xmlns:a16="http://schemas.microsoft.com/office/drawing/2014/main" id="{C9EAD550-6C06-4013-9114-FBA5E4C8569E}"/>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18251</xdr:rowOff>
    </xdr:from>
    <xdr:ext cx="405111" cy="259045"/>
    <xdr:sp macro="" textlink="">
      <xdr:nvSpPr>
        <xdr:cNvPr id="96" name="n_4aveValue有形固定資産減価償却率">
          <a:extLst>
            <a:ext uri="{FF2B5EF4-FFF2-40B4-BE49-F238E27FC236}">
              <a16:creationId xmlns:a16="http://schemas.microsoft.com/office/drawing/2014/main" id="{9ED71611-D610-4DDF-9D61-45595169E657}"/>
            </a:ext>
          </a:extLst>
        </xdr:cNvPr>
        <xdr:cNvSpPr txBox="1"/>
      </xdr:nvSpPr>
      <xdr:spPr>
        <a:xfrm>
          <a:off x="1562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133639</xdr:rowOff>
    </xdr:from>
    <xdr:ext cx="405111" cy="259045"/>
    <xdr:sp macro="" textlink="">
      <xdr:nvSpPr>
        <xdr:cNvPr id="97" name="n_1mainValue有形固定資産減価償却率">
          <a:extLst>
            <a:ext uri="{FF2B5EF4-FFF2-40B4-BE49-F238E27FC236}">
              <a16:creationId xmlns:a16="http://schemas.microsoft.com/office/drawing/2014/main" id="{3B08DC9E-B91E-4A45-A08F-5DA3024E06DC}"/>
            </a:ext>
          </a:extLst>
        </xdr:cNvPr>
        <xdr:cNvSpPr txBox="1"/>
      </xdr:nvSpPr>
      <xdr:spPr>
        <a:xfrm>
          <a:off x="3836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124386</xdr:rowOff>
    </xdr:from>
    <xdr:ext cx="405111" cy="259045"/>
    <xdr:sp macro="" textlink="">
      <xdr:nvSpPr>
        <xdr:cNvPr id="98" name="n_2mainValue有形固定資産減価償却率">
          <a:extLst>
            <a:ext uri="{FF2B5EF4-FFF2-40B4-BE49-F238E27FC236}">
              <a16:creationId xmlns:a16="http://schemas.microsoft.com/office/drawing/2014/main" id="{E17F5EEB-6D68-44E8-A022-050B700619F8}"/>
            </a:ext>
          </a:extLst>
        </xdr:cNvPr>
        <xdr:cNvSpPr txBox="1"/>
      </xdr:nvSpPr>
      <xdr:spPr>
        <a:xfrm>
          <a:off x="3086744" y="672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124386</xdr:rowOff>
    </xdr:from>
    <xdr:ext cx="405111" cy="259045"/>
    <xdr:sp macro="" textlink="">
      <xdr:nvSpPr>
        <xdr:cNvPr id="99" name="n_3mainValue有形固定資産減価償却率">
          <a:extLst>
            <a:ext uri="{FF2B5EF4-FFF2-40B4-BE49-F238E27FC236}">
              <a16:creationId xmlns:a16="http://schemas.microsoft.com/office/drawing/2014/main" id="{163C6141-09C0-4868-8C85-75CE96A959C6}"/>
            </a:ext>
          </a:extLst>
        </xdr:cNvPr>
        <xdr:cNvSpPr txBox="1"/>
      </xdr:nvSpPr>
      <xdr:spPr>
        <a:xfrm>
          <a:off x="2324744" y="672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118218</xdr:rowOff>
    </xdr:from>
    <xdr:ext cx="405111" cy="259045"/>
    <xdr:sp macro="" textlink="">
      <xdr:nvSpPr>
        <xdr:cNvPr id="100" name="n_4mainValue有形固定資産減価償却率">
          <a:extLst>
            <a:ext uri="{FF2B5EF4-FFF2-40B4-BE49-F238E27FC236}">
              <a16:creationId xmlns:a16="http://schemas.microsoft.com/office/drawing/2014/main" id="{F1D21842-48C1-454F-9219-E97C8EEA6524}"/>
            </a:ext>
          </a:extLst>
        </xdr:cNvPr>
        <xdr:cNvSpPr txBox="1"/>
      </xdr:nvSpPr>
      <xdr:spPr>
        <a:xfrm>
          <a:off x="1562744" y="6719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E8167B4-B9A2-4A35-A38B-55855768B16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1127585-6209-4296-B0E9-7DC10F38B7C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1BD8E81-CA40-442D-AAF7-CBA0B65E558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3C93EA9-647D-4262-B4A8-8C5641C1241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D9B8A13-7667-49F2-B96E-0CD1E128E7F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A7F12B07-6F44-4429-9277-4025B385800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2937157-BAE7-4301-9905-ADF80D3C97F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83A6EDF-165F-43C7-961E-33C15643CE0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124374E-5CEB-4FBE-A99E-370F255189D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05857BD-34B6-4B3F-9A7B-FB49C73772A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8620DC7-F100-4083-BC9F-13E5348DD38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CA3691C-17AD-4F28-92EA-21B2CF951D3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A57FCFE-AE60-48B6-A85E-6C0C6230A04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債務償還比率は、昨年度より１７１．６ポイント減少したものの、例年と同様、類似団体平均と比較して高い水準に位置している。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老朽化が進んだ公共施設の更新等に伴い、今後も将来負担は高水準を維持すると見込まれるとともに、分子部分の減額要素である充当可能基金残高が減少していく見込みとなっていることから、今後更に数値が上昇していくことが予想さ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9A1BC9F-80B7-4954-955E-F5FE5231D5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549A5D0-23C0-4A7B-B27B-6BA73E48AC4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4A37240B-F33B-4387-8421-B3656A01F95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926ABB66-8086-4442-965B-0388EBEFD24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86FAB7DD-2B97-47F4-B991-0B1EE2C1EAC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89B57425-0E04-40A0-80B8-497212A508F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98ADF5DA-163F-48A3-AFC7-832E2064B33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731D93F-56CC-4AC0-B20A-67F742B17AB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142864A-2339-4250-B534-4AD57C4C7AE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BE89ACF2-885C-4487-BE63-4BC98AD9DF8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5D53668D-F108-43CC-A2FE-3C5F5B65F42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5F6DB37E-E89D-485A-B0FB-BE4A3462B92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E45DFFCB-E5F6-4E2F-934C-B1FFB63DAFC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D953750-1B5D-42E6-82AA-E02095C4C07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FD3A17B1-9F74-4531-B596-F9F3E8C0CA2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DC7AEA1B-9FD9-44A9-8DE9-3E40628193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30" name="直線コネクタ 129">
          <a:extLst>
            <a:ext uri="{FF2B5EF4-FFF2-40B4-BE49-F238E27FC236}">
              <a16:creationId xmlns:a16="http://schemas.microsoft.com/office/drawing/2014/main" id="{3041BB48-7AA5-4AE5-B07E-F85BA6B6AC1B}"/>
            </a:ext>
          </a:extLst>
        </xdr:cNvPr>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31" name="債務償還比率最小値テキスト">
          <a:extLst>
            <a:ext uri="{FF2B5EF4-FFF2-40B4-BE49-F238E27FC236}">
              <a16:creationId xmlns:a16="http://schemas.microsoft.com/office/drawing/2014/main" id="{FA1DD9BB-5BCD-4F26-A236-E4037AFB7433}"/>
            </a:ext>
          </a:extLst>
        </xdr:cNvPr>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32" name="直線コネクタ 131">
          <a:extLst>
            <a:ext uri="{FF2B5EF4-FFF2-40B4-BE49-F238E27FC236}">
              <a16:creationId xmlns:a16="http://schemas.microsoft.com/office/drawing/2014/main" id="{59863080-AFEE-4A54-BC55-7E70F57F10C7}"/>
            </a:ext>
          </a:extLst>
        </xdr:cNvPr>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33" name="債務償還比率最大値テキスト">
          <a:extLst>
            <a:ext uri="{FF2B5EF4-FFF2-40B4-BE49-F238E27FC236}">
              <a16:creationId xmlns:a16="http://schemas.microsoft.com/office/drawing/2014/main" id="{9D88ECEB-CB3D-4191-BCD2-FC0A6D5AAE3A}"/>
            </a:ext>
          </a:extLst>
        </xdr:cNvPr>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34" name="直線コネクタ 133">
          <a:extLst>
            <a:ext uri="{FF2B5EF4-FFF2-40B4-BE49-F238E27FC236}">
              <a16:creationId xmlns:a16="http://schemas.microsoft.com/office/drawing/2014/main" id="{23FBECD1-5C0D-4E13-98E2-4AF5E171A662}"/>
            </a:ext>
          </a:extLst>
        </xdr:cNvPr>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105554</xdr:rowOff>
    </xdr:from>
    <xdr:ext cx="469744" cy="259045"/>
    <xdr:sp macro="" textlink="">
      <xdr:nvSpPr>
        <xdr:cNvPr id="135" name="債務償還比率平均値テキスト">
          <a:extLst>
            <a:ext uri="{FF2B5EF4-FFF2-40B4-BE49-F238E27FC236}">
              <a16:creationId xmlns:a16="http://schemas.microsoft.com/office/drawing/2014/main" id="{0BEF9416-2B8F-426F-92EA-CEBE730F95EF}"/>
            </a:ext>
          </a:extLst>
        </xdr:cNvPr>
        <xdr:cNvSpPr txBox="1"/>
      </xdr:nvSpPr>
      <xdr:spPr>
        <a:xfrm>
          <a:off x="14846300" y="5677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36" name="フローチャート: 判断 135">
          <a:extLst>
            <a:ext uri="{FF2B5EF4-FFF2-40B4-BE49-F238E27FC236}">
              <a16:creationId xmlns:a16="http://schemas.microsoft.com/office/drawing/2014/main" id="{D90EAB04-6640-4140-99AF-0C645BF010BD}"/>
            </a:ext>
          </a:extLst>
        </xdr:cNvPr>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16669</xdr:rowOff>
    </xdr:from>
    <xdr:to>
      <xdr:col>72</xdr:col>
      <xdr:colOff>123825</xdr:colOff>
      <xdr:row>31</xdr:row>
      <xdr:rowOff>118269</xdr:rowOff>
    </xdr:to>
    <xdr:sp macro="" textlink="">
      <xdr:nvSpPr>
        <xdr:cNvPr id="137" name="フローチャート: 判断 136">
          <a:extLst>
            <a:ext uri="{FF2B5EF4-FFF2-40B4-BE49-F238E27FC236}">
              <a16:creationId xmlns:a16="http://schemas.microsoft.com/office/drawing/2014/main" id="{EBE24BBA-745F-4A2F-AF2D-E31F56771C18}"/>
            </a:ext>
          </a:extLst>
        </xdr:cNvPr>
        <xdr:cNvSpPr/>
      </xdr:nvSpPr>
      <xdr:spPr>
        <a:xfrm>
          <a:off x="14033500" y="610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103928</xdr:rowOff>
    </xdr:from>
    <xdr:to>
      <xdr:col>68</xdr:col>
      <xdr:colOff>123825</xdr:colOff>
      <xdr:row>32</xdr:row>
      <xdr:rowOff>34078</xdr:rowOff>
    </xdr:to>
    <xdr:sp macro="" textlink="">
      <xdr:nvSpPr>
        <xdr:cNvPr id="138" name="フローチャート: 判断 137">
          <a:extLst>
            <a:ext uri="{FF2B5EF4-FFF2-40B4-BE49-F238E27FC236}">
              <a16:creationId xmlns:a16="http://schemas.microsoft.com/office/drawing/2014/main" id="{61FF2DB9-B5DB-4F7D-BC53-0A49F13A8E0C}"/>
            </a:ext>
          </a:extLst>
        </xdr:cNvPr>
        <xdr:cNvSpPr/>
      </xdr:nvSpPr>
      <xdr:spPr>
        <a:xfrm>
          <a:off x="13271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63627</xdr:rowOff>
    </xdr:from>
    <xdr:to>
      <xdr:col>64</xdr:col>
      <xdr:colOff>123825</xdr:colOff>
      <xdr:row>31</xdr:row>
      <xdr:rowOff>165227</xdr:rowOff>
    </xdr:to>
    <xdr:sp macro="" textlink="">
      <xdr:nvSpPr>
        <xdr:cNvPr id="139" name="フローチャート: 判断 138">
          <a:extLst>
            <a:ext uri="{FF2B5EF4-FFF2-40B4-BE49-F238E27FC236}">
              <a16:creationId xmlns:a16="http://schemas.microsoft.com/office/drawing/2014/main" id="{D12861D4-E985-4C02-B12C-DCF5AEF2A8AA}"/>
            </a:ext>
          </a:extLst>
        </xdr:cNvPr>
        <xdr:cNvSpPr/>
      </xdr:nvSpPr>
      <xdr:spPr>
        <a:xfrm>
          <a:off x="12509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44016</xdr:rowOff>
    </xdr:from>
    <xdr:to>
      <xdr:col>60</xdr:col>
      <xdr:colOff>123825</xdr:colOff>
      <xdr:row>31</xdr:row>
      <xdr:rowOff>145616</xdr:rowOff>
    </xdr:to>
    <xdr:sp macro="" textlink="">
      <xdr:nvSpPr>
        <xdr:cNvPr id="140" name="フローチャート: 判断 139">
          <a:extLst>
            <a:ext uri="{FF2B5EF4-FFF2-40B4-BE49-F238E27FC236}">
              <a16:creationId xmlns:a16="http://schemas.microsoft.com/office/drawing/2014/main" id="{CAA34A44-8FD9-4371-8649-ACB83C9A52E4}"/>
            </a:ext>
          </a:extLst>
        </xdr:cNvPr>
        <xdr:cNvSpPr/>
      </xdr:nvSpPr>
      <xdr:spPr>
        <a:xfrm>
          <a:off x="11747500" y="61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0CFC0BB-DC7A-4BB2-AA6A-B0DDE72E274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1E84502-0847-4C54-844B-25F174EED0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A047A50-1E3A-40CB-8F62-E4C88E9C1F3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46D65E6-F511-41FE-9713-7E015E5C308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92476D7-E235-4CA2-B3E0-A1889DB7298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103579</xdr:rowOff>
    </xdr:from>
    <xdr:to>
      <xdr:col>76</xdr:col>
      <xdr:colOff>73025</xdr:colOff>
      <xdr:row>33</xdr:row>
      <xdr:rowOff>33729</xdr:rowOff>
    </xdr:to>
    <xdr:sp macro="" textlink="">
      <xdr:nvSpPr>
        <xdr:cNvPr id="146" name="楕円 145">
          <a:extLst>
            <a:ext uri="{FF2B5EF4-FFF2-40B4-BE49-F238E27FC236}">
              <a16:creationId xmlns:a16="http://schemas.microsoft.com/office/drawing/2014/main" id="{310D4D5E-DEF6-4C16-9E1D-8179048C218D}"/>
            </a:ext>
          </a:extLst>
        </xdr:cNvPr>
        <xdr:cNvSpPr/>
      </xdr:nvSpPr>
      <xdr:spPr>
        <a:xfrm>
          <a:off x="14744700" y="63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82006</xdr:rowOff>
    </xdr:from>
    <xdr:ext cx="469744" cy="259045"/>
    <xdr:sp macro="" textlink="">
      <xdr:nvSpPr>
        <xdr:cNvPr id="147" name="債務償還比率該当値テキスト">
          <a:extLst>
            <a:ext uri="{FF2B5EF4-FFF2-40B4-BE49-F238E27FC236}">
              <a16:creationId xmlns:a16="http://schemas.microsoft.com/office/drawing/2014/main" id="{E11BC5FA-AA7F-4ACD-850A-1C6BF26F4E1C}"/>
            </a:ext>
          </a:extLst>
        </xdr:cNvPr>
        <xdr:cNvSpPr txBox="1"/>
      </xdr:nvSpPr>
      <xdr:spPr>
        <a:xfrm>
          <a:off x="14846300" y="633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69416</xdr:rowOff>
    </xdr:from>
    <xdr:to>
      <xdr:col>72</xdr:col>
      <xdr:colOff>123825</xdr:colOff>
      <xdr:row>34</xdr:row>
      <xdr:rowOff>171016</xdr:rowOff>
    </xdr:to>
    <xdr:sp macro="" textlink="">
      <xdr:nvSpPr>
        <xdr:cNvPr id="148" name="楕円 147">
          <a:extLst>
            <a:ext uri="{FF2B5EF4-FFF2-40B4-BE49-F238E27FC236}">
              <a16:creationId xmlns:a16="http://schemas.microsoft.com/office/drawing/2014/main" id="{8A449587-D7A4-494C-93BB-5E022E43B706}"/>
            </a:ext>
          </a:extLst>
        </xdr:cNvPr>
        <xdr:cNvSpPr/>
      </xdr:nvSpPr>
      <xdr:spPr>
        <a:xfrm>
          <a:off x="14033500" y="66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154379</xdr:rowOff>
    </xdr:from>
    <xdr:to>
      <xdr:col>76</xdr:col>
      <xdr:colOff>22225</xdr:colOff>
      <xdr:row>34</xdr:row>
      <xdr:rowOff>120216</xdr:rowOff>
    </xdr:to>
    <xdr:cxnSp macro="">
      <xdr:nvCxnSpPr>
        <xdr:cNvPr id="149" name="直線コネクタ 148">
          <a:extLst>
            <a:ext uri="{FF2B5EF4-FFF2-40B4-BE49-F238E27FC236}">
              <a16:creationId xmlns:a16="http://schemas.microsoft.com/office/drawing/2014/main" id="{0FA284CE-7D0D-47C4-B681-598C5ED3E706}"/>
            </a:ext>
          </a:extLst>
        </xdr:cNvPr>
        <xdr:cNvCxnSpPr/>
      </xdr:nvCxnSpPr>
      <xdr:spPr>
        <a:xfrm flipV="1">
          <a:off x="14084300" y="6412304"/>
          <a:ext cx="711200" cy="3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118353</xdr:rowOff>
    </xdr:from>
    <xdr:to>
      <xdr:col>68</xdr:col>
      <xdr:colOff>123825</xdr:colOff>
      <xdr:row>35</xdr:row>
      <xdr:rowOff>48503</xdr:rowOff>
    </xdr:to>
    <xdr:sp macro="" textlink="">
      <xdr:nvSpPr>
        <xdr:cNvPr id="150" name="楕円 149">
          <a:extLst>
            <a:ext uri="{FF2B5EF4-FFF2-40B4-BE49-F238E27FC236}">
              <a16:creationId xmlns:a16="http://schemas.microsoft.com/office/drawing/2014/main" id="{B47E948B-2D7D-4E69-BDE0-504848895FD2}"/>
            </a:ext>
          </a:extLst>
        </xdr:cNvPr>
        <xdr:cNvSpPr/>
      </xdr:nvSpPr>
      <xdr:spPr>
        <a:xfrm>
          <a:off x="13271500" y="67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120216</xdr:rowOff>
    </xdr:from>
    <xdr:to>
      <xdr:col>72</xdr:col>
      <xdr:colOff>73025</xdr:colOff>
      <xdr:row>34</xdr:row>
      <xdr:rowOff>169153</xdr:rowOff>
    </xdr:to>
    <xdr:cxnSp macro="">
      <xdr:nvCxnSpPr>
        <xdr:cNvPr id="151" name="直線コネクタ 150">
          <a:extLst>
            <a:ext uri="{FF2B5EF4-FFF2-40B4-BE49-F238E27FC236}">
              <a16:creationId xmlns:a16="http://schemas.microsoft.com/office/drawing/2014/main" id="{4B4B1345-252F-40B7-A467-099955E4443B}"/>
            </a:ext>
          </a:extLst>
        </xdr:cNvPr>
        <xdr:cNvCxnSpPr/>
      </xdr:nvCxnSpPr>
      <xdr:spPr>
        <a:xfrm flipV="1">
          <a:off x="13322300" y="6721041"/>
          <a:ext cx="762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93155</xdr:rowOff>
    </xdr:from>
    <xdr:to>
      <xdr:col>64</xdr:col>
      <xdr:colOff>123825</xdr:colOff>
      <xdr:row>34</xdr:row>
      <xdr:rowOff>23305</xdr:rowOff>
    </xdr:to>
    <xdr:sp macro="" textlink="">
      <xdr:nvSpPr>
        <xdr:cNvPr id="152" name="楕円 151">
          <a:extLst>
            <a:ext uri="{FF2B5EF4-FFF2-40B4-BE49-F238E27FC236}">
              <a16:creationId xmlns:a16="http://schemas.microsoft.com/office/drawing/2014/main" id="{095FA60C-ADF6-49E9-9FFD-D7C6B0E94E45}"/>
            </a:ext>
          </a:extLst>
        </xdr:cNvPr>
        <xdr:cNvSpPr/>
      </xdr:nvSpPr>
      <xdr:spPr>
        <a:xfrm>
          <a:off x="12509500" y="65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143955</xdr:rowOff>
    </xdr:from>
    <xdr:to>
      <xdr:col>68</xdr:col>
      <xdr:colOff>73025</xdr:colOff>
      <xdr:row>34</xdr:row>
      <xdr:rowOff>169153</xdr:rowOff>
    </xdr:to>
    <xdr:cxnSp macro="">
      <xdr:nvCxnSpPr>
        <xdr:cNvPr id="153" name="直線コネクタ 152">
          <a:extLst>
            <a:ext uri="{FF2B5EF4-FFF2-40B4-BE49-F238E27FC236}">
              <a16:creationId xmlns:a16="http://schemas.microsoft.com/office/drawing/2014/main" id="{4D4DA056-6645-4970-98D5-0E9886B4023F}"/>
            </a:ext>
          </a:extLst>
        </xdr:cNvPr>
        <xdr:cNvCxnSpPr/>
      </xdr:nvCxnSpPr>
      <xdr:spPr>
        <a:xfrm>
          <a:off x="12560300" y="6573330"/>
          <a:ext cx="762000" cy="19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22267</xdr:rowOff>
    </xdr:from>
    <xdr:to>
      <xdr:col>60</xdr:col>
      <xdr:colOff>123825</xdr:colOff>
      <xdr:row>33</xdr:row>
      <xdr:rowOff>123867</xdr:rowOff>
    </xdr:to>
    <xdr:sp macro="" textlink="">
      <xdr:nvSpPr>
        <xdr:cNvPr id="154" name="楕円 153">
          <a:extLst>
            <a:ext uri="{FF2B5EF4-FFF2-40B4-BE49-F238E27FC236}">
              <a16:creationId xmlns:a16="http://schemas.microsoft.com/office/drawing/2014/main" id="{CE3EABF7-AC1D-4558-A895-D8D3D0E90065}"/>
            </a:ext>
          </a:extLst>
        </xdr:cNvPr>
        <xdr:cNvSpPr/>
      </xdr:nvSpPr>
      <xdr:spPr>
        <a:xfrm>
          <a:off x="11747500" y="64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73068</xdr:rowOff>
    </xdr:from>
    <xdr:to>
      <xdr:col>64</xdr:col>
      <xdr:colOff>73025</xdr:colOff>
      <xdr:row>33</xdr:row>
      <xdr:rowOff>143955</xdr:rowOff>
    </xdr:to>
    <xdr:cxnSp macro="">
      <xdr:nvCxnSpPr>
        <xdr:cNvPr id="155" name="直線コネクタ 154">
          <a:extLst>
            <a:ext uri="{FF2B5EF4-FFF2-40B4-BE49-F238E27FC236}">
              <a16:creationId xmlns:a16="http://schemas.microsoft.com/office/drawing/2014/main" id="{CD13B9AA-8BBA-45BA-8EEE-2068F2BEB9DD}"/>
            </a:ext>
          </a:extLst>
        </xdr:cNvPr>
        <xdr:cNvCxnSpPr/>
      </xdr:nvCxnSpPr>
      <xdr:spPr>
        <a:xfrm>
          <a:off x="11798300" y="6502443"/>
          <a:ext cx="762000" cy="7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134796</xdr:rowOff>
    </xdr:from>
    <xdr:ext cx="469744" cy="259045"/>
    <xdr:sp macro="" textlink="">
      <xdr:nvSpPr>
        <xdr:cNvPr id="156" name="n_1aveValue債務償還比率">
          <a:extLst>
            <a:ext uri="{FF2B5EF4-FFF2-40B4-BE49-F238E27FC236}">
              <a16:creationId xmlns:a16="http://schemas.microsoft.com/office/drawing/2014/main" id="{E8ECF874-4F5E-41B0-8955-96569DE5BB96}"/>
            </a:ext>
          </a:extLst>
        </xdr:cNvPr>
        <xdr:cNvSpPr txBox="1"/>
      </xdr:nvSpPr>
      <xdr:spPr>
        <a:xfrm>
          <a:off x="13836727" y="58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50605</xdr:rowOff>
    </xdr:from>
    <xdr:ext cx="469744" cy="259045"/>
    <xdr:sp macro="" textlink="">
      <xdr:nvSpPr>
        <xdr:cNvPr id="157" name="n_2aveValue債務償還比率">
          <a:extLst>
            <a:ext uri="{FF2B5EF4-FFF2-40B4-BE49-F238E27FC236}">
              <a16:creationId xmlns:a16="http://schemas.microsoft.com/office/drawing/2014/main" id="{050CB1AE-CC43-488A-A277-F9E8AF6BADC6}"/>
            </a:ext>
          </a:extLst>
        </xdr:cNvPr>
        <xdr:cNvSpPr txBox="1"/>
      </xdr:nvSpPr>
      <xdr:spPr>
        <a:xfrm>
          <a:off x="13087427" y="59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10304</xdr:rowOff>
    </xdr:from>
    <xdr:ext cx="469744" cy="259045"/>
    <xdr:sp macro="" textlink="">
      <xdr:nvSpPr>
        <xdr:cNvPr id="158" name="n_3aveValue債務償還比率">
          <a:extLst>
            <a:ext uri="{FF2B5EF4-FFF2-40B4-BE49-F238E27FC236}">
              <a16:creationId xmlns:a16="http://schemas.microsoft.com/office/drawing/2014/main" id="{7921AC98-90BC-403B-AEEE-957E474104F7}"/>
            </a:ext>
          </a:extLst>
        </xdr:cNvPr>
        <xdr:cNvSpPr txBox="1"/>
      </xdr:nvSpPr>
      <xdr:spPr>
        <a:xfrm>
          <a:off x="12325427" y="592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162143</xdr:rowOff>
    </xdr:from>
    <xdr:ext cx="469744" cy="259045"/>
    <xdr:sp macro="" textlink="">
      <xdr:nvSpPr>
        <xdr:cNvPr id="159" name="n_4aveValue債務償還比率">
          <a:extLst>
            <a:ext uri="{FF2B5EF4-FFF2-40B4-BE49-F238E27FC236}">
              <a16:creationId xmlns:a16="http://schemas.microsoft.com/office/drawing/2014/main" id="{D77F05D2-B730-40AF-9865-BABC50D31399}"/>
            </a:ext>
          </a:extLst>
        </xdr:cNvPr>
        <xdr:cNvSpPr txBox="1"/>
      </xdr:nvSpPr>
      <xdr:spPr>
        <a:xfrm>
          <a:off x="11563427" y="590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162143</xdr:rowOff>
    </xdr:from>
    <xdr:ext cx="469744" cy="259045"/>
    <xdr:sp macro="" textlink="">
      <xdr:nvSpPr>
        <xdr:cNvPr id="160" name="n_1mainValue債務償還比率">
          <a:extLst>
            <a:ext uri="{FF2B5EF4-FFF2-40B4-BE49-F238E27FC236}">
              <a16:creationId xmlns:a16="http://schemas.microsoft.com/office/drawing/2014/main" id="{56C95FE0-A96A-4D61-AC04-9AC867697E63}"/>
            </a:ext>
          </a:extLst>
        </xdr:cNvPr>
        <xdr:cNvSpPr txBox="1"/>
      </xdr:nvSpPr>
      <xdr:spPr>
        <a:xfrm>
          <a:off x="13836727" y="67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39630</xdr:rowOff>
    </xdr:from>
    <xdr:ext cx="560923" cy="259045"/>
    <xdr:sp macro="" textlink="">
      <xdr:nvSpPr>
        <xdr:cNvPr id="161" name="n_2mainValue債務償還比率">
          <a:extLst>
            <a:ext uri="{FF2B5EF4-FFF2-40B4-BE49-F238E27FC236}">
              <a16:creationId xmlns:a16="http://schemas.microsoft.com/office/drawing/2014/main" id="{74D97842-2C15-458D-B156-AFCA542AACA4}"/>
            </a:ext>
          </a:extLst>
        </xdr:cNvPr>
        <xdr:cNvSpPr txBox="1"/>
      </xdr:nvSpPr>
      <xdr:spPr>
        <a:xfrm>
          <a:off x="13041838" y="68119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14432</xdr:rowOff>
    </xdr:from>
    <xdr:ext cx="469744" cy="259045"/>
    <xdr:sp macro="" textlink="">
      <xdr:nvSpPr>
        <xdr:cNvPr id="162" name="n_3mainValue債務償還比率">
          <a:extLst>
            <a:ext uri="{FF2B5EF4-FFF2-40B4-BE49-F238E27FC236}">
              <a16:creationId xmlns:a16="http://schemas.microsoft.com/office/drawing/2014/main" id="{7DBC83C1-0ACA-4499-843A-A3490B5DB73C}"/>
            </a:ext>
          </a:extLst>
        </xdr:cNvPr>
        <xdr:cNvSpPr txBox="1"/>
      </xdr:nvSpPr>
      <xdr:spPr>
        <a:xfrm>
          <a:off x="12325427" y="661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114995</xdr:rowOff>
    </xdr:from>
    <xdr:ext cx="469744" cy="259045"/>
    <xdr:sp macro="" textlink="">
      <xdr:nvSpPr>
        <xdr:cNvPr id="163" name="n_4mainValue債務償還比率">
          <a:extLst>
            <a:ext uri="{FF2B5EF4-FFF2-40B4-BE49-F238E27FC236}">
              <a16:creationId xmlns:a16="http://schemas.microsoft.com/office/drawing/2014/main" id="{B0E999E5-0AFE-4861-B086-D8A666A86BC7}"/>
            </a:ext>
          </a:extLst>
        </xdr:cNvPr>
        <xdr:cNvSpPr txBox="1"/>
      </xdr:nvSpPr>
      <xdr:spPr>
        <a:xfrm>
          <a:off x="11563427" y="654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6580915F-45CC-4C61-84B7-3744B4D1681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9A438323-1BCF-483E-A0E1-4E523EDA21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61F62445-75C4-4887-8E2D-633F97006D3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59693808-8A5B-4B42-8190-C751B3E5746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612473C1-08CD-48B4-BD5A-DC2C5D777F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8F5DAAF6-8B07-488E-96EE-2A355A5418C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521E78-6DFB-4A3B-83B2-2E38428774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00C7DF-2411-4BDA-B89C-F1771AC7CF6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36E5A5-1EE4-4327-894A-E16492FDD5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CB5444-7061-4F65-87EB-C54373BA86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D53C6F-CB10-4156-B29B-11AEC19FDC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AFF8A7-F7E6-4EAC-9E7D-9BD19ABB4F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D07F44-85B9-4271-8387-3CF5370C05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3449A8-1788-4043-91A0-FB3D67B71D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6D2C63-5EC0-470E-808A-6CFC766D6A1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58C38D-C4C6-4ECB-A595-E7DA1B57F8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33,243
32,871
435.34
28,932,284
27,947,404
827,463
13,687,307
32,052,771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976420-6DD1-4993-BEFF-E0FFF81078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61E497-89B2-4EEA-8248-E35F8289D9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0A4583-29C9-4E46-A791-B26F44D50A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9B308F-C77E-4202-AA2E-43ABA3CF2E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95F597-D0D6-437C-8218-0A6D0E2B83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BCEEF4-0DA9-4115-B79F-4E3A510AACE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FAB5D7-B7BC-44EC-A61D-E5DF65AA13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D3C7236-5FA1-46D2-81B0-C2872987C8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247DCF-5D17-4459-9745-AF0BE23703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3CCECB-CA65-4CAF-8BD5-859A8EFEB7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79B568-CCB0-4146-8BA4-1F97AA2B08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34BB8D-AF05-4911-B68D-EB92CFEF53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35A77C-CD98-4EBE-B3D2-1B0A12E4A1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1105D7-95EB-46C6-B8C3-52758FD42F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8F39D7-B778-459F-A038-D9E7177FC4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10B59A-E88F-41D2-B7E2-BA21AA7C0C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625035-04BD-489D-8ED5-4980F55A42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C0D431-F976-4CBA-97B3-FFA8FFE8DF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D6DEAB-6B6B-414F-9648-0233394D7FB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3EC8F6-76F5-4033-B24E-9197D44239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1AB7C3-24BC-4FB7-842B-3FBA8F4C19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905FB9-2E71-4404-87A0-B015B7DAA6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6F013A-42E6-48FC-96A4-FBE38928EE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75BB23-76CB-4637-AE5F-EBB0B03476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55B821-4BE2-45AB-95F9-71D321170BD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C75E5F-68FC-45A8-98DC-422E438A47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3EB44D-95D0-4E6A-B198-255F16BDB9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961C05-0030-4AA2-8396-B35D89D3D0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21E005-1F4E-4DFF-BCB6-D1616C9523C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1D92FC-D75A-4993-9E44-078ABA34BA5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E46DAF2-7323-48EB-B597-0C1A74E98C7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820F40-C62D-465F-BF97-1EEAAEB906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D6D41C5-8902-4C44-ADAE-0307A4E4A82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0CAE0A3-A6CA-4504-B262-2AFEA42853E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44025DE-9DBD-452C-B6A3-E3E50162D80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08C2112-FE99-43B1-85B1-A8B5E3304BD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66D5C16-C92A-4920-91D0-FB4F860762C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01B34C-771B-4499-9183-1D1C44F0D25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5948EBF-992F-45A6-9921-1D7D53EEBC3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4F7DBAE-E6ED-4A2C-AAD5-B9C139FF3F3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61ADB6-84C1-439D-A252-A299F2E0F0F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A7ACDAC-1643-4F7D-BC6C-4FB97E4886E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34D4B8D-0488-4E33-AAE8-9B7FE0F0948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1C06EEA-B887-4305-A906-7ECE036D179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664556A-2FD8-44FC-BD30-D64208A827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a:extLst>
            <a:ext uri="{FF2B5EF4-FFF2-40B4-BE49-F238E27FC236}">
              <a16:creationId xmlns:a16="http://schemas.microsoft.com/office/drawing/2014/main" id="{282BC139-0CAE-4577-A118-62EC6726ED1D}"/>
            </a:ext>
          </a:extLst>
        </xdr:cNvPr>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a:extLst>
            <a:ext uri="{FF2B5EF4-FFF2-40B4-BE49-F238E27FC236}">
              <a16:creationId xmlns:a16="http://schemas.microsoft.com/office/drawing/2014/main" id="{D5BD12ED-2624-486B-AFBD-5F5204861EB4}"/>
            </a:ext>
          </a:extLst>
        </xdr:cNvPr>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a:extLst>
            <a:ext uri="{FF2B5EF4-FFF2-40B4-BE49-F238E27FC236}">
              <a16:creationId xmlns:a16="http://schemas.microsoft.com/office/drawing/2014/main" id="{AEFF6172-62AB-4A73-8E82-40A636E1F420}"/>
            </a:ext>
          </a:extLst>
        </xdr:cNvPr>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6129B002-67E2-499E-B029-E39220073441}"/>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C906AEDC-0675-4A26-97F3-BE60D558E978}"/>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BA176FB6-C691-4FD7-9A4B-C4FCDE5594CA}"/>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ADEB6B00-4E0D-4EBD-A718-A1E60C2F1209}"/>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CABF6E66-56A6-40BB-AC6B-F841776B128E}"/>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B5054175-9D5E-4068-B0A6-61135E93DDDB}"/>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FA430114-3B2D-4BDE-BBD0-CF60765B149C}"/>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C40CC669-E872-4552-9DB2-648CBCD17D98}"/>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29E46CD-30AD-45BE-B990-60DF0CECEE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51DA13-DE33-48BD-B442-228698D69E4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720467-BA6C-4BE4-A46F-6D0C26C160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651712-8976-46F6-8A30-1A56DBAEB2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DFD02CB-FA4E-4DB1-B353-6CA31AB404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80645</xdr:rowOff>
    </xdr:from>
    <xdr:to>
      <xdr:col>24</xdr:col>
      <xdr:colOff>114300</xdr:colOff>
      <xdr:row>42</xdr:row>
      <xdr:rowOff>10795</xdr:rowOff>
    </xdr:to>
    <xdr:sp macro="" textlink="">
      <xdr:nvSpPr>
        <xdr:cNvPr id="73" name="楕円 72">
          <a:extLst>
            <a:ext uri="{FF2B5EF4-FFF2-40B4-BE49-F238E27FC236}">
              <a16:creationId xmlns:a16="http://schemas.microsoft.com/office/drawing/2014/main" id="{D8697FD0-1B0E-4288-B1D1-C40F838A5055}"/>
            </a:ext>
          </a:extLst>
        </xdr:cNvPr>
        <xdr:cNvSpPr/>
      </xdr:nvSpPr>
      <xdr:spPr>
        <a:xfrm>
          <a:off x="45847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167022</xdr:rowOff>
    </xdr:from>
    <xdr:ext cx="405111" cy="259045"/>
    <xdr:sp macro="" textlink="">
      <xdr:nvSpPr>
        <xdr:cNvPr id="74" name="【道路】&#10;有形固定資産減価償却率該当値テキスト">
          <a:extLst>
            <a:ext uri="{FF2B5EF4-FFF2-40B4-BE49-F238E27FC236}">
              <a16:creationId xmlns:a16="http://schemas.microsoft.com/office/drawing/2014/main" id="{A99A8037-7DE9-40C2-B296-EB9C36E46EDD}"/>
            </a:ext>
          </a:extLst>
        </xdr:cNvPr>
        <xdr:cNvSpPr txBox="1"/>
      </xdr:nvSpPr>
      <xdr:spPr>
        <a:xfrm>
          <a:off x="4673600" y="702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76835</xdr:rowOff>
    </xdr:from>
    <xdr:to>
      <xdr:col>20</xdr:col>
      <xdr:colOff>38100</xdr:colOff>
      <xdr:row>42</xdr:row>
      <xdr:rowOff>6985</xdr:rowOff>
    </xdr:to>
    <xdr:sp macro="" textlink="">
      <xdr:nvSpPr>
        <xdr:cNvPr id="75" name="楕円 74">
          <a:extLst>
            <a:ext uri="{FF2B5EF4-FFF2-40B4-BE49-F238E27FC236}">
              <a16:creationId xmlns:a16="http://schemas.microsoft.com/office/drawing/2014/main" id="{208CF76E-E176-4BEC-812B-2DAFD636F5B0}"/>
            </a:ext>
          </a:extLst>
        </xdr:cNvPr>
        <xdr:cNvSpPr/>
      </xdr:nvSpPr>
      <xdr:spPr>
        <a:xfrm>
          <a:off x="3746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127635</xdr:rowOff>
    </xdr:from>
    <xdr:to>
      <xdr:col>24</xdr:col>
      <xdr:colOff>63500</xdr:colOff>
      <xdr:row>41</xdr:row>
      <xdr:rowOff>131445</xdr:rowOff>
    </xdr:to>
    <xdr:cxnSp macro="">
      <xdr:nvCxnSpPr>
        <xdr:cNvPr id="76" name="直線コネクタ 75">
          <a:extLst>
            <a:ext uri="{FF2B5EF4-FFF2-40B4-BE49-F238E27FC236}">
              <a16:creationId xmlns:a16="http://schemas.microsoft.com/office/drawing/2014/main" id="{B49A43B1-67C6-4A58-9C01-452A53736587}"/>
            </a:ext>
          </a:extLst>
        </xdr:cNvPr>
        <xdr:cNvCxnSpPr/>
      </xdr:nvCxnSpPr>
      <xdr:spPr>
        <a:xfrm>
          <a:off x="3797300" y="71570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76835</xdr:rowOff>
    </xdr:from>
    <xdr:to>
      <xdr:col>15</xdr:col>
      <xdr:colOff>101600</xdr:colOff>
      <xdr:row>42</xdr:row>
      <xdr:rowOff>6985</xdr:rowOff>
    </xdr:to>
    <xdr:sp macro="" textlink="">
      <xdr:nvSpPr>
        <xdr:cNvPr id="77" name="楕円 76">
          <a:extLst>
            <a:ext uri="{FF2B5EF4-FFF2-40B4-BE49-F238E27FC236}">
              <a16:creationId xmlns:a16="http://schemas.microsoft.com/office/drawing/2014/main" id="{ADFEC8ED-5AE9-4E33-9B79-04289B064BBF}"/>
            </a:ext>
          </a:extLst>
        </xdr:cNvPr>
        <xdr:cNvSpPr/>
      </xdr:nvSpPr>
      <xdr:spPr>
        <a:xfrm>
          <a:off x="2857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127635</xdr:rowOff>
    </xdr:from>
    <xdr:to>
      <xdr:col>19</xdr:col>
      <xdr:colOff>177800</xdr:colOff>
      <xdr:row>41</xdr:row>
      <xdr:rowOff>127635</xdr:rowOff>
    </xdr:to>
    <xdr:cxnSp macro="">
      <xdr:nvCxnSpPr>
        <xdr:cNvPr id="78" name="直線コネクタ 77">
          <a:extLst>
            <a:ext uri="{FF2B5EF4-FFF2-40B4-BE49-F238E27FC236}">
              <a16:creationId xmlns:a16="http://schemas.microsoft.com/office/drawing/2014/main" id="{76BF7619-CAAC-4D97-B2B5-9C960CEAAB8A}"/>
            </a:ext>
          </a:extLst>
        </xdr:cNvPr>
        <xdr:cNvCxnSpPr/>
      </xdr:nvCxnSpPr>
      <xdr:spPr>
        <a:xfrm>
          <a:off x="2908300" y="7157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80645</xdr:rowOff>
    </xdr:from>
    <xdr:to>
      <xdr:col>10</xdr:col>
      <xdr:colOff>165100</xdr:colOff>
      <xdr:row>42</xdr:row>
      <xdr:rowOff>10795</xdr:rowOff>
    </xdr:to>
    <xdr:sp macro="" textlink="">
      <xdr:nvSpPr>
        <xdr:cNvPr id="79" name="楕円 78">
          <a:extLst>
            <a:ext uri="{FF2B5EF4-FFF2-40B4-BE49-F238E27FC236}">
              <a16:creationId xmlns:a16="http://schemas.microsoft.com/office/drawing/2014/main" id="{E02C1392-FF5A-4BB5-9C24-5CF304D93DDB}"/>
            </a:ext>
          </a:extLst>
        </xdr:cNvPr>
        <xdr:cNvSpPr/>
      </xdr:nvSpPr>
      <xdr:spPr>
        <a:xfrm>
          <a:off x="1968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127635</xdr:rowOff>
    </xdr:from>
    <xdr:to>
      <xdr:col>15</xdr:col>
      <xdr:colOff>50800</xdr:colOff>
      <xdr:row>41</xdr:row>
      <xdr:rowOff>131445</xdr:rowOff>
    </xdr:to>
    <xdr:cxnSp macro="">
      <xdr:nvCxnSpPr>
        <xdr:cNvPr id="80" name="直線コネクタ 79">
          <a:extLst>
            <a:ext uri="{FF2B5EF4-FFF2-40B4-BE49-F238E27FC236}">
              <a16:creationId xmlns:a16="http://schemas.microsoft.com/office/drawing/2014/main" id="{C969E271-91BD-448E-A645-0CDB5AD87AFA}"/>
            </a:ext>
          </a:extLst>
        </xdr:cNvPr>
        <xdr:cNvCxnSpPr/>
      </xdr:nvCxnSpPr>
      <xdr:spPr>
        <a:xfrm flipV="1">
          <a:off x="2019300" y="71570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84455</xdr:rowOff>
    </xdr:from>
    <xdr:to>
      <xdr:col>6</xdr:col>
      <xdr:colOff>38100</xdr:colOff>
      <xdr:row>42</xdr:row>
      <xdr:rowOff>14605</xdr:rowOff>
    </xdr:to>
    <xdr:sp macro="" textlink="">
      <xdr:nvSpPr>
        <xdr:cNvPr id="81" name="楕円 80">
          <a:extLst>
            <a:ext uri="{FF2B5EF4-FFF2-40B4-BE49-F238E27FC236}">
              <a16:creationId xmlns:a16="http://schemas.microsoft.com/office/drawing/2014/main" id="{A9AA2AA6-43A3-4757-9696-93910FA85F5B}"/>
            </a:ext>
          </a:extLst>
        </xdr:cNvPr>
        <xdr:cNvSpPr/>
      </xdr:nvSpPr>
      <xdr:spPr>
        <a:xfrm>
          <a:off x="1079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131445</xdr:rowOff>
    </xdr:from>
    <xdr:to>
      <xdr:col>10</xdr:col>
      <xdr:colOff>114300</xdr:colOff>
      <xdr:row>41</xdr:row>
      <xdr:rowOff>135255</xdr:rowOff>
    </xdr:to>
    <xdr:cxnSp macro="">
      <xdr:nvCxnSpPr>
        <xdr:cNvPr id="82" name="直線コネクタ 81">
          <a:extLst>
            <a:ext uri="{FF2B5EF4-FFF2-40B4-BE49-F238E27FC236}">
              <a16:creationId xmlns:a16="http://schemas.microsoft.com/office/drawing/2014/main" id="{FCA404AB-E85E-4EBD-86E0-6B0F4A0201FA}"/>
            </a:ext>
          </a:extLst>
        </xdr:cNvPr>
        <xdr:cNvCxnSpPr/>
      </xdr:nvCxnSpPr>
      <xdr:spPr>
        <a:xfrm flipV="1">
          <a:off x="1130300" y="71608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6D3E234C-2488-47B9-9505-6945E8A019B6}"/>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FD9DBA1E-58EC-46A5-B30A-1DAAE22F6F36}"/>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id="{16A2256F-90E1-497E-89C2-E2EC3E13D7D9}"/>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id="{9322143F-71F7-4877-AFB8-C6947ED108E7}"/>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169562</xdr:rowOff>
    </xdr:from>
    <xdr:ext cx="405111" cy="259045"/>
    <xdr:sp macro="" textlink="">
      <xdr:nvSpPr>
        <xdr:cNvPr id="87" name="n_1mainValue【道路】&#10;有形固定資産減価償却率">
          <a:extLst>
            <a:ext uri="{FF2B5EF4-FFF2-40B4-BE49-F238E27FC236}">
              <a16:creationId xmlns:a16="http://schemas.microsoft.com/office/drawing/2014/main" id="{B5101763-2D32-4D10-AB9B-1E01BD2338ED}"/>
            </a:ext>
          </a:extLst>
        </xdr:cNvPr>
        <xdr:cNvSpPr txBox="1"/>
      </xdr:nvSpPr>
      <xdr:spPr>
        <a:xfrm>
          <a:off x="35820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B842FFDC-C413-4703-8B22-AFDC50E7D6F6}"/>
            </a:ext>
          </a:extLst>
        </xdr:cNvPr>
        <xdr:cNvSpPr txBox="1"/>
      </xdr:nvSpPr>
      <xdr:spPr>
        <a:xfrm>
          <a:off x="27057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1922</xdr:rowOff>
    </xdr:from>
    <xdr:ext cx="405111" cy="259045"/>
    <xdr:sp macro="" textlink="">
      <xdr:nvSpPr>
        <xdr:cNvPr id="89" name="n_3mainValue【道路】&#10;有形固定資産減価償却率">
          <a:extLst>
            <a:ext uri="{FF2B5EF4-FFF2-40B4-BE49-F238E27FC236}">
              <a16:creationId xmlns:a16="http://schemas.microsoft.com/office/drawing/2014/main" id="{37EC5F8F-5AF5-487D-B694-8CA8EFF62053}"/>
            </a:ext>
          </a:extLst>
        </xdr:cNvPr>
        <xdr:cNvSpPr txBox="1"/>
      </xdr:nvSpPr>
      <xdr:spPr>
        <a:xfrm>
          <a:off x="1816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5732</xdr:rowOff>
    </xdr:from>
    <xdr:ext cx="405111" cy="259045"/>
    <xdr:sp macro="" textlink="">
      <xdr:nvSpPr>
        <xdr:cNvPr id="90" name="n_4mainValue【道路】&#10;有形固定資産減価償却率">
          <a:extLst>
            <a:ext uri="{FF2B5EF4-FFF2-40B4-BE49-F238E27FC236}">
              <a16:creationId xmlns:a16="http://schemas.microsoft.com/office/drawing/2014/main" id="{5C4323FE-E5CF-4962-A230-4C285477B78C}"/>
            </a:ext>
          </a:extLst>
        </xdr:cNvPr>
        <xdr:cNvSpPr txBox="1"/>
      </xdr:nvSpPr>
      <xdr:spPr>
        <a:xfrm>
          <a:off x="927744"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9028C74-6718-4752-B1EC-AD1DEC9C8A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908A511-D6A9-4CE6-8FB1-224A3209C8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8EC94A6-B9A8-46F4-AA2A-BB29AC67ED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EF420BF-788D-4DD4-9365-4EB92D63AA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EF997E1-6189-4D66-A29C-3020CED24B4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EA2FBB9-8A2E-480F-B56C-77F68CA9FB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48D168D-F2E6-44F0-A036-80F7014C37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598184B-4665-477A-B0DE-7345E5F817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602A8F4-ACDF-4F65-A853-5CCE9EAB1C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0FCAFAB-2BE6-4040-A65A-578BBD1F3B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08C6C3B-4D06-4F5A-A654-B6704745472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CBAEB53-E0C1-4CD5-81C7-BFA61F0A958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6B28899-ED09-4DF6-BF78-C5AC51AAD0C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D1686E3-1A38-4A18-9D51-6A0AFD049EA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FADD472-2D68-425E-846D-6542AC0A2B7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3562075-FAC9-455F-9027-8B1A0BD5CE8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F772B97-D6D4-4C5A-843B-8D974155041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642557D-607C-443B-979F-934D95151A2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2EB67A4-5CC3-424D-A6CF-BBD34A73637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992EC8FF-311A-4277-A8D2-209CD4EEA57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7FF764D-4E84-4814-9C2A-75F25B31FAB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DC1E5961-130B-4FAA-BDC0-61456D60D5A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432DF83-CB08-4301-AAE6-0CCDBD2CF5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B66FEADB-E658-448B-905E-8FFF0AEAA50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D82206D-F8D1-40D5-B78F-186F336FCA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a:extLst>
            <a:ext uri="{FF2B5EF4-FFF2-40B4-BE49-F238E27FC236}">
              <a16:creationId xmlns:a16="http://schemas.microsoft.com/office/drawing/2014/main" id="{AE393F13-9683-4C59-9CA0-95586D3B1B16}"/>
            </a:ext>
          </a:extLst>
        </xdr:cNvPr>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a:extLst>
            <a:ext uri="{FF2B5EF4-FFF2-40B4-BE49-F238E27FC236}">
              <a16:creationId xmlns:a16="http://schemas.microsoft.com/office/drawing/2014/main" id="{5882E039-B6C2-4672-A69F-E88CFAA08C37}"/>
            </a:ext>
          </a:extLst>
        </xdr:cNvPr>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a:extLst>
            <a:ext uri="{FF2B5EF4-FFF2-40B4-BE49-F238E27FC236}">
              <a16:creationId xmlns:a16="http://schemas.microsoft.com/office/drawing/2014/main" id="{618EF9A7-8B14-4C1A-9D85-5B1B3DBAF539}"/>
            </a:ext>
          </a:extLst>
        </xdr:cNvPr>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a:extLst>
            <a:ext uri="{FF2B5EF4-FFF2-40B4-BE49-F238E27FC236}">
              <a16:creationId xmlns:a16="http://schemas.microsoft.com/office/drawing/2014/main" id="{8809F4F0-0386-45FD-B9FF-DFA410DDDEC2}"/>
            </a:ext>
          </a:extLst>
        </xdr:cNvPr>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a:extLst>
            <a:ext uri="{FF2B5EF4-FFF2-40B4-BE49-F238E27FC236}">
              <a16:creationId xmlns:a16="http://schemas.microsoft.com/office/drawing/2014/main" id="{88895047-28D8-4922-9D24-4867A381B5E8}"/>
            </a:ext>
          </a:extLst>
        </xdr:cNvPr>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105194</xdr:rowOff>
    </xdr:from>
    <xdr:ext cx="534377" cy="259045"/>
    <xdr:sp macro="" textlink="">
      <xdr:nvSpPr>
        <xdr:cNvPr id="121" name="【道路】&#10;一人当たり延長平均値テキスト">
          <a:extLst>
            <a:ext uri="{FF2B5EF4-FFF2-40B4-BE49-F238E27FC236}">
              <a16:creationId xmlns:a16="http://schemas.microsoft.com/office/drawing/2014/main" id="{EC24180E-9C39-4447-846A-9B0B83A31105}"/>
            </a:ext>
          </a:extLst>
        </xdr:cNvPr>
        <xdr:cNvSpPr txBox="1"/>
      </xdr:nvSpPr>
      <xdr:spPr>
        <a:xfrm>
          <a:off x="10515600" y="66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a:extLst>
            <a:ext uri="{FF2B5EF4-FFF2-40B4-BE49-F238E27FC236}">
              <a16:creationId xmlns:a16="http://schemas.microsoft.com/office/drawing/2014/main" id="{F67DA11F-F4CF-4498-92CD-9DA11D912DE7}"/>
            </a:ext>
          </a:extLst>
        </xdr:cNvPr>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45843</xdr:rowOff>
    </xdr:from>
    <xdr:to>
      <xdr:col>50</xdr:col>
      <xdr:colOff>165100</xdr:colOff>
      <xdr:row>37</xdr:row>
      <xdr:rowOff>147443</xdr:rowOff>
    </xdr:to>
    <xdr:sp macro="" textlink="">
      <xdr:nvSpPr>
        <xdr:cNvPr id="123" name="フローチャート: 判断 122">
          <a:extLst>
            <a:ext uri="{FF2B5EF4-FFF2-40B4-BE49-F238E27FC236}">
              <a16:creationId xmlns:a16="http://schemas.microsoft.com/office/drawing/2014/main" id="{67F42A58-CAB9-4C36-9A41-9FAD7CB2873F}"/>
            </a:ext>
          </a:extLst>
        </xdr:cNvPr>
        <xdr:cNvSpPr/>
      </xdr:nvSpPr>
      <xdr:spPr>
        <a:xfrm>
          <a:off x="9588500" y="63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60768</xdr:rowOff>
    </xdr:from>
    <xdr:to>
      <xdr:col>46</xdr:col>
      <xdr:colOff>38100</xdr:colOff>
      <xdr:row>37</xdr:row>
      <xdr:rowOff>162368</xdr:rowOff>
    </xdr:to>
    <xdr:sp macro="" textlink="">
      <xdr:nvSpPr>
        <xdr:cNvPr id="124" name="フローチャート: 判断 123">
          <a:extLst>
            <a:ext uri="{FF2B5EF4-FFF2-40B4-BE49-F238E27FC236}">
              <a16:creationId xmlns:a16="http://schemas.microsoft.com/office/drawing/2014/main" id="{831813FB-E646-441D-AECD-935A727DABE2}"/>
            </a:ext>
          </a:extLst>
        </xdr:cNvPr>
        <xdr:cNvSpPr/>
      </xdr:nvSpPr>
      <xdr:spPr>
        <a:xfrm>
          <a:off x="8699500" y="64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92151</xdr:rowOff>
    </xdr:from>
    <xdr:to>
      <xdr:col>41</xdr:col>
      <xdr:colOff>101600</xdr:colOff>
      <xdr:row>38</xdr:row>
      <xdr:rowOff>22301</xdr:rowOff>
    </xdr:to>
    <xdr:sp macro="" textlink="">
      <xdr:nvSpPr>
        <xdr:cNvPr id="125" name="フローチャート: 判断 124">
          <a:extLst>
            <a:ext uri="{FF2B5EF4-FFF2-40B4-BE49-F238E27FC236}">
              <a16:creationId xmlns:a16="http://schemas.microsoft.com/office/drawing/2014/main" id="{B285CFAA-7AC5-4CCB-9426-5101B4DDEF75}"/>
            </a:ext>
          </a:extLst>
        </xdr:cNvPr>
        <xdr:cNvSpPr/>
      </xdr:nvSpPr>
      <xdr:spPr>
        <a:xfrm>
          <a:off x="7810500" y="64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138230</xdr:rowOff>
    </xdr:from>
    <xdr:to>
      <xdr:col>36</xdr:col>
      <xdr:colOff>165100</xdr:colOff>
      <xdr:row>38</xdr:row>
      <xdr:rowOff>68380</xdr:rowOff>
    </xdr:to>
    <xdr:sp macro="" textlink="">
      <xdr:nvSpPr>
        <xdr:cNvPr id="126" name="フローチャート: 判断 125">
          <a:extLst>
            <a:ext uri="{FF2B5EF4-FFF2-40B4-BE49-F238E27FC236}">
              <a16:creationId xmlns:a16="http://schemas.microsoft.com/office/drawing/2014/main" id="{F9E3DA3D-0A08-482D-843F-024E3CCE1518}"/>
            </a:ext>
          </a:extLst>
        </xdr:cNvPr>
        <xdr:cNvSpPr/>
      </xdr:nvSpPr>
      <xdr:spPr>
        <a:xfrm>
          <a:off x="6921500" y="64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6622CB8-ECED-4F91-A8E5-7044475FCE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442747-B782-4629-940B-5AF46FF24B1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8FD9E2E-A8CE-4E84-8F16-CF2A34B2B2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0C1A338-8AAB-4D0B-9929-8CFE030A5B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1771290-2925-41D9-965B-947F58C421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52048</xdr:rowOff>
    </xdr:from>
    <xdr:to>
      <xdr:col>55</xdr:col>
      <xdr:colOff>50800</xdr:colOff>
      <xdr:row>36</xdr:row>
      <xdr:rowOff>153648</xdr:rowOff>
    </xdr:to>
    <xdr:sp macro="" textlink="">
      <xdr:nvSpPr>
        <xdr:cNvPr id="132" name="楕円 131">
          <a:extLst>
            <a:ext uri="{FF2B5EF4-FFF2-40B4-BE49-F238E27FC236}">
              <a16:creationId xmlns:a16="http://schemas.microsoft.com/office/drawing/2014/main" id="{9B94F0F9-707C-459F-BE71-0FBE7E66B10C}"/>
            </a:ext>
          </a:extLst>
        </xdr:cNvPr>
        <xdr:cNvSpPr/>
      </xdr:nvSpPr>
      <xdr:spPr>
        <a:xfrm>
          <a:off x="10426700" y="62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74925</xdr:rowOff>
    </xdr:from>
    <xdr:ext cx="534377" cy="259045"/>
    <xdr:sp macro="" textlink="">
      <xdr:nvSpPr>
        <xdr:cNvPr id="133" name="【道路】&#10;一人当たり延長該当値テキスト">
          <a:extLst>
            <a:ext uri="{FF2B5EF4-FFF2-40B4-BE49-F238E27FC236}">
              <a16:creationId xmlns:a16="http://schemas.microsoft.com/office/drawing/2014/main" id="{91BBBE42-011A-4387-9A7C-497D5B828529}"/>
            </a:ext>
          </a:extLst>
        </xdr:cNvPr>
        <xdr:cNvSpPr txBox="1"/>
      </xdr:nvSpPr>
      <xdr:spPr>
        <a:xfrm>
          <a:off x="10515600" y="60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69650</xdr:rowOff>
    </xdr:from>
    <xdr:to>
      <xdr:col>50</xdr:col>
      <xdr:colOff>165100</xdr:colOff>
      <xdr:row>36</xdr:row>
      <xdr:rowOff>171250</xdr:rowOff>
    </xdr:to>
    <xdr:sp macro="" textlink="">
      <xdr:nvSpPr>
        <xdr:cNvPr id="134" name="楕円 133">
          <a:extLst>
            <a:ext uri="{FF2B5EF4-FFF2-40B4-BE49-F238E27FC236}">
              <a16:creationId xmlns:a16="http://schemas.microsoft.com/office/drawing/2014/main" id="{728E52BA-ECAB-4F7F-A1A1-A945BF5FA850}"/>
            </a:ext>
          </a:extLst>
        </xdr:cNvPr>
        <xdr:cNvSpPr/>
      </xdr:nvSpPr>
      <xdr:spPr>
        <a:xfrm>
          <a:off x="9588500" y="62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102848</xdr:rowOff>
    </xdr:from>
    <xdr:to>
      <xdr:col>55</xdr:col>
      <xdr:colOff>0</xdr:colOff>
      <xdr:row>36</xdr:row>
      <xdr:rowOff>120450</xdr:rowOff>
    </xdr:to>
    <xdr:cxnSp macro="">
      <xdr:nvCxnSpPr>
        <xdr:cNvPr id="135" name="直線コネクタ 134">
          <a:extLst>
            <a:ext uri="{FF2B5EF4-FFF2-40B4-BE49-F238E27FC236}">
              <a16:creationId xmlns:a16="http://schemas.microsoft.com/office/drawing/2014/main" id="{4F067998-3798-4261-96B0-ABE910C34D33}"/>
            </a:ext>
          </a:extLst>
        </xdr:cNvPr>
        <xdr:cNvCxnSpPr/>
      </xdr:nvCxnSpPr>
      <xdr:spPr>
        <a:xfrm flipV="1">
          <a:off x="9639300" y="6275048"/>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86044</xdr:rowOff>
    </xdr:from>
    <xdr:to>
      <xdr:col>46</xdr:col>
      <xdr:colOff>38100</xdr:colOff>
      <xdr:row>37</xdr:row>
      <xdr:rowOff>16194</xdr:rowOff>
    </xdr:to>
    <xdr:sp macro="" textlink="">
      <xdr:nvSpPr>
        <xdr:cNvPr id="136" name="楕円 135">
          <a:extLst>
            <a:ext uri="{FF2B5EF4-FFF2-40B4-BE49-F238E27FC236}">
              <a16:creationId xmlns:a16="http://schemas.microsoft.com/office/drawing/2014/main" id="{E9FEA1C3-EDA0-4FF7-A568-5C50A3CC4039}"/>
            </a:ext>
          </a:extLst>
        </xdr:cNvPr>
        <xdr:cNvSpPr/>
      </xdr:nvSpPr>
      <xdr:spPr>
        <a:xfrm>
          <a:off x="8699500" y="62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120450</xdr:rowOff>
    </xdr:from>
    <xdr:to>
      <xdr:col>50</xdr:col>
      <xdr:colOff>114300</xdr:colOff>
      <xdr:row>36</xdr:row>
      <xdr:rowOff>136844</xdr:rowOff>
    </xdr:to>
    <xdr:cxnSp macro="">
      <xdr:nvCxnSpPr>
        <xdr:cNvPr id="137" name="直線コネクタ 136">
          <a:extLst>
            <a:ext uri="{FF2B5EF4-FFF2-40B4-BE49-F238E27FC236}">
              <a16:creationId xmlns:a16="http://schemas.microsoft.com/office/drawing/2014/main" id="{82295066-415E-4629-A204-652CE4654848}"/>
            </a:ext>
          </a:extLst>
        </xdr:cNvPr>
        <xdr:cNvCxnSpPr/>
      </xdr:nvCxnSpPr>
      <xdr:spPr>
        <a:xfrm flipV="1">
          <a:off x="8750300" y="6292650"/>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102471</xdr:rowOff>
    </xdr:from>
    <xdr:to>
      <xdr:col>41</xdr:col>
      <xdr:colOff>101600</xdr:colOff>
      <xdr:row>37</xdr:row>
      <xdr:rowOff>32621</xdr:rowOff>
    </xdr:to>
    <xdr:sp macro="" textlink="">
      <xdr:nvSpPr>
        <xdr:cNvPr id="138" name="楕円 137">
          <a:extLst>
            <a:ext uri="{FF2B5EF4-FFF2-40B4-BE49-F238E27FC236}">
              <a16:creationId xmlns:a16="http://schemas.microsoft.com/office/drawing/2014/main" id="{664EAB2D-812E-43ED-82CC-2A1305869D10}"/>
            </a:ext>
          </a:extLst>
        </xdr:cNvPr>
        <xdr:cNvSpPr/>
      </xdr:nvSpPr>
      <xdr:spPr>
        <a:xfrm>
          <a:off x="7810500" y="62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136844</xdr:rowOff>
    </xdr:from>
    <xdr:to>
      <xdr:col>45</xdr:col>
      <xdr:colOff>177800</xdr:colOff>
      <xdr:row>36</xdr:row>
      <xdr:rowOff>153271</xdr:rowOff>
    </xdr:to>
    <xdr:cxnSp macro="">
      <xdr:nvCxnSpPr>
        <xdr:cNvPr id="139" name="直線コネクタ 138">
          <a:extLst>
            <a:ext uri="{FF2B5EF4-FFF2-40B4-BE49-F238E27FC236}">
              <a16:creationId xmlns:a16="http://schemas.microsoft.com/office/drawing/2014/main" id="{275A3273-8938-4347-9277-19EAAF354DAF}"/>
            </a:ext>
          </a:extLst>
        </xdr:cNvPr>
        <xdr:cNvCxnSpPr/>
      </xdr:nvCxnSpPr>
      <xdr:spPr>
        <a:xfrm flipV="1">
          <a:off x="7861300" y="6309044"/>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126017</xdr:rowOff>
    </xdr:from>
    <xdr:to>
      <xdr:col>36</xdr:col>
      <xdr:colOff>165100</xdr:colOff>
      <xdr:row>37</xdr:row>
      <xdr:rowOff>56167</xdr:rowOff>
    </xdr:to>
    <xdr:sp macro="" textlink="">
      <xdr:nvSpPr>
        <xdr:cNvPr id="140" name="楕円 139">
          <a:extLst>
            <a:ext uri="{FF2B5EF4-FFF2-40B4-BE49-F238E27FC236}">
              <a16:creationId xmlns:a16="http://schemas.microsoft.com/office/drawing/2014/main" id="{34DCDF00-2C9F-47EE-8F2E-DC108EA1F4ED}"/>
            </a:ext>
          </a:extLst>
        </xdr:cNvPr>
        <xdr:cNvSpPr/>
      </xdr:nvSpPr>
      <xdr:spPr>
        <a:xfrm>
          <a:off x="6921500" y="629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153271</xdr:rowOff>
    </xdr:from>
    <xdr:to>
      <xdr:col>41</xdr:col>
      <xdr:colOff>50800</xdr:colOff>
      <xdr:row>37</xdr:row>
      <xdr:rowOff>5367</xdr:rowOff>
    </xdr:to>
    <xdr:cxnSp macro="">
      <xdr:nvCxnSpPr>
        <xdr:cNvPr id="141" name="直線コネクタ 140">
          <a:extLst>
            <a:ext uri="{FF2B5EF4-FFF2-40B4-BE49-F238E27FC236}">
              <a16:creationId xmlns:a16="http://schemas.microsoft.com/office/drawing/2014/main" id="{629BA29B-0916-467D-A830-E975D6C6D521}"/>
            </a:ext>
          </a:extLst>
        </xdr:cNvPr>
        <xdr:cNvCxnSpPr/>
      </xdr:nvCxnSpPr>
      <xdr:spPr>
        <a:xfrm flipV="1">
          <a:off x="6972300" y="632547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138571</xdr:rowOff>
    </xdr:from>
    <xdr:ext cx="534377" cy="259045"/>
    <xdr:sp macro="" textlink="">
      <xdr:nvSpPr>
        <xdr:cNvPr id="142" name="n_1aveValue【道路】&#10;一人当たり延長">
          <a:extLst>
            <a:ext uri="{FF2B5EF4-FFF2-40B4-BE49-F238E27FC236}">
              <a16:creationId xmlns:a16="http://schemas.microsoft.com/office/drawing/2014/main" id="{A3870E48-3228-4EA4-AB5A-15139E3BAE2E}"/>
            </a:ext>
          </a:extLst>
        </xdr:cNvPr>
        <xdr:cNvSpPr txBox="1"/>
      </xdr:nvSpPr>
      <xdr:spPr>
        <a:xfrm>
          <a:off x="9359411" y="64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153495</xdr:rowOff>
    </xdr:from>
    <xdr:ext cx="534377" cy="259045"/>
    <xdr:sp macro="" textlink="">
      <xdr:nvSpPr>
        <xdr:cNvPr id="143" name="n_2aveValue【道路】&#10;一人当たり延長">
          <a:extLst>
            <a:ext uri="{FF2B5EF4-FFF2-40B4-BE49-F238E27FC236}">
              <a16:creationId xmlns:a16="http://schemas.microsoft.com/office/drawing/2014/main" id="{6101C4B6-852D-4DE2-ACA9-EA2CB4AF613B}"/>
            </a:ext>
          </a:extLst>
        </xdr:cNvPr>
        <xdr:cNvSpPr txBox="1"/>
      </xdr:nvSpPr>
      <xdr:spPr>
        <a:xfrm>
          <a:off x="8483111" y="64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13428</xdr:rowOff>
    </xdr:from>
    <xdr:ext cx="534377" cy="259045"/>
    <xdr:sp macro="" textlink="">
      <xdr:nvSpPr>
        <xdr:cNvPr id="144" name="n_3aveValue【道路】&#10;一人当たり延長">
          <a:extLst>
            <a:ext uri="{FF2B5EF4-FFF2-40B4-BE49-F238E27FC236}">
              <a16:creationId xmlns:a16="http://schemas.microsoft.com/office/drawing/2014/main" id="{EE5977BB-77A0-47A5-A978-CA34ADB27CD3}"/>
            </a:ext>
          </a:extLst>
        </xdr:cNvPr>
        <xdr:cNvSpPr txBox="1"/>
      </xdr:nvSpPr>
      <xdr:spPr>
        <a:xfrm>
          <a:off x="7594111" y="65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59507</xdr:rowOff>
    </xdr:from>
    <xdr:ext cx="534377" cy="259045"/>
    <xdr:sp macro="" textlink="">
      <xdr:nvSpPr>
        <xdr:cNvPr id="145" name="n_4aveValue【道路】&#10;一人当たり延長">
          <a:extLst>
            <a:ext uri="{FF2B5EF4-FFF2-40B4-BE49-F238E27FC236}">
              <a16:creationId xmlns:a16="http://schemas.microsoft.com/office/drawing/2014/main" id="{8457051E-4EF1-4A5E-A7ED-60F3DC84A13E}"/>
            </a:ext>
          </a:extLst>
        </xdr:cNvPr>
        <xdr:cNvSpPr txBox="1"/>
      </xdr:nvSpPr>
      <xdr:spPr>
        <a:xfrm>
          <a:off x="6705111" y="657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16327</xdr:rowOff>
    </xdr:from>
    <xdr:ext cx="534377" cy="259045"/>
    <xdr:sp macro="" textlink="">
      <xdr:nvSpPr>
        <xdr:cNvPr id="146" name="n_1mainValue【道路】&#10;一人当たり延長">
          <a:extLst>
            <a:ext uri="{FF2B5EF4-FFF2-40B4-BE49-F238E27FC236}">
              <a16:creationId xmlns:a16="http://schemas.microsoft.com/office/drawing/2014/main" id="{08711E88-5FC7-4D9D-8153-8355E06FD629}"/>
            </a:ext>
          </a:extLst>
        </xdr:cNvPr>
        <xdr:cNvSpPr txBox="1"/>
      </xdr:nvSpPr>
      <xdr:spPr>
        <a:xfrm>
          <a:off x="9359411" y="601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32721</xdr:rowOff>
    </xdr:from>
    <xdr:ext cx="534377" cy="259045"/>
    <xdr:sp macro="" textlink="">
      <xdr:nvSpPr>
        <xdr:cNvPr id="147" name="n_2mainValue【道路】&#10;一人当たり延長">
          <a:extLst>
            <a:ext uri="{FF2B5EF4-FFF2-40B4-BE49-F238E27FC236}">
              <a16:creationId xmlns:a16="http://schemas.microsoft.com/office/drawing/2014/main" id="{CD2B74F3-6671-4F1D-9C31-616448DFF7A9}"/>
            </a:ext>
          </a:extLst>
        </xdr:cNvPr>
        <xdr:cNvSpPr txBox="1"/>
      </xdr:nvSpPr>
      <xdr:spPr>
        <a:xfrm>
          <a:off x="8483111" y="603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49148</xdr:rowOff>
    </xdr:from>
    <xdr:ext cx="534377" cy="259045"/>
    <xdr:sp macro="" textlink="">
      <xdr:nvSpPr>
        <xdr:cNvPr id="148" name="n_3mainValue【道路】&#10;一人当たり延長">
          <a:extLst>
            <a:ext uri="{FF2B5EF4-FFF2-40B4-BE49-F238E27FC236}">
              <a16:creationId xmlns:a16="http://schemas.microsoft.com/office/drawing/2014/main" id="{06D32240-3F0F-4281-8CAB-C952CD997465}"/>
            </a:ext>
          </a:extLst>
        </xdr:cNvPr>
        <xdr:cNvSpPr txBox="1"/>
      </xdr:nvSpPr>
      <xdr:spPr>
        <a:xfrm>
          <a:off x="7594111" y="604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72694</xdr:rowOff>
    </xdr:from>
    <xdr:ext cx="534377" cy="259045"/>
    <xdr:sp macro="" textlink="">
      <xdr:nvSpPr>
        <xdr:cNvPr id="149" name="n_4mainValue【道路】&#10;一人当たり延長">
          <a:extLst>
            <a:ext uri="{FF2B5EF4-FFF2-40B4-BE49-F238E27FC236}">
              <a16:creationId xmlns:a16="http://schemas.microsoft.com/office/drawing/2014/main" id="{EE6BD4C9-9E79-4AB4-900B-CE36E2BAC738}"/>
            </a:ext>
          </a:extLst>
        </xdr:cNvPr>
        <xdr:cNvSpPr txBox="1"/>
      </xdr:nvSpPr>
      <xdr:spPr>
        <a:xfrm>
          <a:off x="6705111" y="607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1B09254-46F4-43A9-9604-302FD12247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3BD64B5-38CD-4352-83ED-8B6D15053F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378E3B9-274F-41F5-B407-FAD9B83B0B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A5DCE5D-2F4C-49FC-A558-960E63FC42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6E89F93-23BA-41A2-8941-1EC2955E721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111F1DB-2FC8-4F50-A2C2-0489C76F625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3F01B84-0E1D-4D6F-8460-55EA592176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E1410F6-C447-4913-BBF8-1B8C83DFB0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FFA7E0A-5013-450B-AFC5-0E244C955E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D458E02-62E9-47C3-BF10-B3D5005374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C73E95B-208F-45A4-B8B5-F296468856A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6B1EADB-1456-4D0F-94F9-F2557645AB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AA69755-2C29-4636-AC63-937640A3F8F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19EF6F5-4FE0-4D83-930D-23D5052E128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55783F33-59FF-450E-BA29-C4A5ED97F0E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5BDAAEC2-AD8B-41CE-B948-E684DF4B8B7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1F6A592D-FCAA-4C9E-9139-B0915C64C4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35C8864E-7702-4604-B1A1-03DA4406056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63D8C35B-6397-416E-A60E-D448B0553A7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F259896-A841-4E42-B0A3-32059F8BE03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78F1D72A-772D-4C24-9C19-E318A3B8B2E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2D9978CE-71A0-4EE1-8071-E55CA145BD5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79A8FDCD-9B58-4126-92FF-2C4D00EC5D4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2F8C5BE-BB87-47A1-B6C8-C31F25A6DF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5AEADF4-AF5F-4943-ACCF-EE689DB8F71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a:extLst>
            <a:ext uri="{FF2B5EF4-FFF2-40B4-BE49-F238E27FC236}">
              <a16:creationId xmlns:a16="http://schemas.microsoft.com/office/drawing/2014/main" id="{DD66073D-6287-440D-85E4-7FF3E236A210}"/>
            </a:ext>
          </a:extLst>
        </xdr:cNvPr>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CA9CA6C-B4BF-47D7-B48B-51705882DB67}"/>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a:extLst>
            <a:ext uri="{FF2B5EF4-FFF2-40B4-BE49-F238E27FC236}">
              <a16:creationId xmlns:a16="http://schemas.microsoft.com/office/drawing/2014/main" id="{EB98BB56-5A53-4284-8500-28985B003C6B}"/>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61F8A477-A00B-4517-B667-89B6BB2C8BDC}"/>
            </a:ext>
          </a:extLst>
        </xdr:cNvPr>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a:extLst>
            <a:ext uri="{FF2B5EF4-FFF2-40B4-BE49-F238E27FC236}">
              <a16:creationId xmlns:a16="http://schemas.microsoft.com/office/drawing/2014/main" id="{0F8F5A2F-5E2C-4076-B170-A7FBDEE0DC73}"/>
            </a:ext>
          </a:extLst>
        </xdr:cNvPr>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6004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9442C360-EF78-4533-AFD9-BC5FF1AA6FDD}"/>
            </a:ext>
          </a:extLst>
        </xdr:cNvPr>
        <xdr:cNvSpPr txBox="1"/>
      </xdr:nvSpPr>
      <xdr:spPr>
        <a:xfrm>
          <a:off x="4673600" y="1046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a:extLst>
            <a:ext uri="{FF2B5EF4-FFF2-40B4-BE49-F238E27FC236}">
              <a16:creationId xmlns:a16="http://schemas.microsoft.com/office/drawing/2014/main" id="{39DBC3B5-F078-437E-927C-B5671FB2B164}"/>
            </a:ext>
          </a:extLst>
        </xdr:cNvPr>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82" name="フローチャート: 判断 181">
          <a:extLst>
            <a:ext uri="{FF2B5EF4-FFF2-40B4-BE49-F238E27FC236}">
              <a16:creationId xmlns:a16="http://schemas.microsoft.com/office/drawing/2014/main" id="{F3961793-34F5-4C37-98D5-AD1BCD9E6365}"/>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3" name="フローチャート: 判断 182">
          <a:extLst>
            <a:ext uri="{FF2B5EF4-FFF2-40B4-BE49-F238E27FC236}">
              <a16:creationId xmlns:a16="http://schemas.microsoft.com/office/drawing/2014/main" id="{808B012D-958E-4892-B8C6-390EC66AF4B8}"/>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4" name="フローチャート: 判断 183">
          <a:extLst>
            <a:ext uri="{FF2B5EF4-FFF2-40B4-BE49-F238E27FC236}">
              <a16:creationId xmlns:a16="http://schemas.microsoft.com/office/drawing/2014/main" id="{DF458454-D71A-4819-84B1-0E5B44514B64}"/>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5" name="フローチャート: 判断 184">
          <a:extLst>
            <a:ext uri="{FF2B5EF4-FFF2-40B4-BE49-F238E27FC236}">
              <a16:creationId xmlns:a16="http://schemas.microsoft.com/office/drawing/2014/main" id="{B35F8862-9107-4E5D-9A98-7076F1B592AE}"/>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FAD9CE1-5401-4CFF-9CEA-6118B2596C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0C7ADF9-DAD4-43C3-9D30-22C85C7341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8B03D6A-FCFF-40E7-AC29-6442F3CC18E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DC56D53-6052-433D-BEC8-AB4482E8E0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7D813FE-B007-4A82-A9B8-AC50CB540E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91" name="楕円 190">
          <a:extLst>
            <a:ext uri="{FF2B5EF4-FFF2-40B4-BE49-F238E27FC236}">
              <a16:creationId xmlns:a16="http://schemas.microsoft.com/office/drawing/2014/main" id="{EB2A1C4A-3A9C-4A7F-8A13-498F69B90A4F}"/>
            </a:ext>
          </a:extLst>
        </xdr:cNvPr>
        <xdr:cNvSpPr/>
      </xdr:nvSpPr>
      <xdr:spPr>
        <a:xfrm>
          <a:off x="4584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56BF590-ED54-480C-9306-B01796E22E1B}"/>
            </a:ext>
          </a:extLst>
        </xdr:cNvPr>
        <xdr:cNvSpPr txBox="1"/>
      </xdr:nvSpPr>
      <xdr:spPr>
        <a:xfrm>
          <a:off x="4673600"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93" name="楕円 192">
          <a:extLst>
            <a:ext uri="{FF2B5EF4-FFF2-40B4-BE49-F238E27FC236}">
              <a16:creationId xmlns:a16="http://schemas.microsoft.com/office/drawing/2014/main" id="{70955609-E622-4B7A-B094-B75E758E7A3C}"/>
            </a:ext>
          </a:extLst>
        </xdr:cNvPr>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37556</xdr:rowOff>
    </xdr:to>
    <xdr:cxnSp macro="">
      <xdr:nvCxnSpPr>
        <xdr:cNvPr id="194" name="直線コネクタ 193">
          <a:extLst>
            <a:ext uri="{FF2B5EF4-FFF2-40B4-BE49-F238E27FC236}">
              <a16:creationId xmlns:a16="http://schemas.microsoft.com/office/drawing/2014/main" id="{65A64C87-DA87-4FCA-9A36-F1FFFCFE3FE4}"/>
            </a:ext>
          </a:extLst>
        </xdr:cNvPr>
        <xdr:cNvCxnSpPr/>
      </xdr:nvCxnSpPr>
      <xdr:spPr>
        <a:xfrm flipV="1">
          <a:off x="3797300" y="10466615"/>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138612</xdr:rowOff>
    </xdr:from>
    <xdr:to>
      <xdr:col>15</xdr:col>
      <xdr:colOff>101600</xdr:colOff>
      <xdr:row>61</xdr:row>
      <xdr:rowOff>68762</xdr:rowOff>
    </xdr:to>
    <xdr:sp macro="" textlink="">
      <xdr:nvSpPr>
        <xdr:cNvPr id="195" name="楕円 194">
          <a:extLst>
            <a:ext uri="{FF2B5EF4-FFF2-40B4-BE49-F238E27FC236}">
              <a16:creationId xmlns:a16="http://schemas.microsoft.com/office/drawing/2014/main" id="{A4A7520F-D07D-4DE1-A551-3F4391C6C5B2}"/>
            </a:ext>
          </a:extLst>
        </xdr:cNvPr>
        <xdr:cNvSpPr/>
      </xdr:nvSpPr>
      <xdr:spPr>
        <a:xfrm>
          <a:off x="2857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17962</xdr:rowOff>
    </xdr:from>
    <xdr:to>
      <xdr:col>19</xdr:col>
      <xdr:colOff>177800</xdr:colOff>
      <xdr:row>61</xdr:row>
      <xdr:rowOff>37556</xdr:rowOff>
    </xdr:to>
    <xdr:cxnSp macro="">
      <xdr:nvCxnSpPr>
        <xdr:cNvPr id="196" name="直線コネクタ 195">
          <a:extLst>
            <a:ext uri="{FF2B5EF4-FFF2-40B4-BE49-F238E27FC236}">
              <a16:creationId xmlns:a16="http://schemas.microsoft.com/office/drawing/2014/main" id="{45D88321-BFAC-4D25-98AC-C397F8310D70}"/>
            </a:ext>
          </a:extLst>
        </xdr:cNvPr>
        <xdr:cNvCxnSpPr/>
      </xdr:nvCxnSpPr>
      <xdr:spPr>
        <a:xfrm>
          <a:off x="2908300" y="104764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97" name="楕円 196">
          <a:extLst>
            <a:ext uri="{FF2B5EF4-FFF2-40B4-BE49-F238E27FC236}">
              <a16:creationId xmlns:a16="http://schemas.microsoft.com/office/drawing/2014/main" id="{2A86375D-E044-4D05-B816-C6D10C2E2C54}"/>
            </a:ext>
          </a:extLst>
        </xdr:cNvPr>
        <xdr:cNvSpPr/>
      </xdr:nvSpPr>
      <xdr:spPr>
        <a:xfrm>
          <a:off x="1968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19594</xdr:rowOff>
    </xdr:to>
    <xdr:cxnSp macro="">
      <xdr:nvCxnSpPr>
        <xdr:cNvPr id="198" name="直線コネクタ 197">
          <a:extLst>
            <a:ext uri="{FF2B5EF4-FFF2-40B4-BE49-F238E27FC236}">
              <a16:creationId xmlns:a16="http://schemas.microsoft.com/office/drawing/2014/main" id="{769289C6-D679-4579-8610-099681D1D901}"/>
            </a:ext>
          </a:extLst>
        </xdr:cNvPr>
        <xdr:cNvCxnSpPr/>
      </xdr:nvCxnSpPr>
      <xdr:spPr>
        <a:xfrm flipV="1">
          <a:off x="2019300" y="104764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141877</xdr:rowOff>
    </xdr:from>
    <xdr:to>
      <xdr:col>6</xdr:col>
      <xdr:colOff>38100</xdr:colOff>
      <xdr:row>61</xdr:row>
      <xdr:rowOff>72027</xdr:rowOff>
    </xdr:to>
    <xdr:sp macro="" textlink="">
      <xdr:nvSpPr>
        <xdr:cNvPr id="199" name="楕円 198">
          <a:extLst>
            <a:ext uri="{FF2B5EF4-FFF2-40B4-BE49-F238E27FC236}">
              <a16:creationId xmlns:a16="http://schemas.microsoft.com/office/drawing/2014/main" id="{665D1C53-1048-4570-BDF3-BF0B860327DB}"/>
            </a:ext>
          </a:extLst>
        </xdr:cNvPr>
        <xdr:cNvSpPr/>
      </xdr:nvSpPr>
      <xdr:spPr>
        <a:xfrm>
          <a:off x="1079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19594</xdr:rowOff>
    </xdr:from>
    <xdr:to>
      <xdr:col>10</xdr:col>
      <xdr:colOff>114300</xdr:colOff>
      <xdr:row>61</xdr:row>
      <xdr:rowOff>21227</xdr:rowOff>
    </xdr:to>
    <xdr:cxnSp macro="">
      <xdr:nvCxnSpPr>
        <xdr:cNvPr id="200" name="直線コネクタ 199">
          <a:extLst>
            <a:ext uri="{FF2B5EF4-FFF2-40B4-BE49-F238E27FC236}">
              <a16:creationId xmlns:a16="http://schemas.microsoft.com/office/drawing/2014/main" id="{6E40699E-E616-4773-B213-9AFA997D4B92}"/>
            </a:ext>
          </a:extLst>
        </xdr:cNvPr>
        <xdr:cNvCxnSpPr/>
      </xdr:nvCxnSpPr>
      <xdr:spPr>
        <a:xfrm flipV="1">
          <a:off x="1130300" y="104780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A2AA16B6-409D-48A7-8CE1-436DAB5895B8}"/>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D5F3A111-CE97-447E-938A-4A1A849A9503}"/>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B84673D-30AA-4243-962F-F25C8FC55854}"/>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14D7FEB-E62E-435D-AB7B-B9E2332C47E0}"/>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79483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048A34F-63F1-4A99-8231-A4266AD11632}"/>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59889</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74BBC1B-D909-42BC-9719-6BA9023C0F2E}"/>
            </a:ext>
          </a:extLst>
        </xdr:cNvPr>
        <xdr:cNvSpPr txBox="1"/>
      </xdr:nvSpPr>
      <xdr:spPr>
        <a:xfrm>
          <a:off x="2705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1290273-B750-4AC8-BB6D-DA424C062626}"/>
            </a:ext>
          </a:extLst>
        </xdr:cNvPr>
        <xdr:cNvSpPr txBox="1"/>
      </xdr:nvSpPr>
      <xdr:spPr>
        <a:xfrm>
          <a:off x="1816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F4AE5AD9-F3B1-4046-800A-F9B4E114971E}"/>
            </a:ext>
          </a:extLst>
        </xdr:cNvPr>
        <xdr:cNvSpPr txBox="1"/>
      </xdr:nvSpPr>
      <xdr:spPr>
        <a:xfrm>
          <a:off x="927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DB9D889-8D9B-4C07-8BF6-922F4A886E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81B4F88-05E8-4A12-822F-7DCCEB75292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B406F8B-B948-4F08-8337-FF37057D16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790D126-3CDF-4298-A2C6-3A5B983B1C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0BA2B99-0296-41C6-AAA4-5F2948CE08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BEDDCBC-5A54-480E-B786-CBED5B7A0F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946CBE0-58CA-474F-A0E9-4F60F61B563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8CE2791-7C44-405B-BF10-22E516A6F5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3401F29-D68C-409D-8178-F3A4DD84C8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F407428-04C7-42EE-9DEE-9373B437A4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86D5B97-308F-423A-81D2-8402EE7A7FE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10AB9D50-EB86-4AC5-A17D-AA4FCA997F0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248A9D96-BBB8-4751-A731-956E2B89D92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B1998A3-CB98-4AD5-8FD9-9BB76BE1807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AEA9F5B2-D8D9-41FC-BC57-3DCFB3B8673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17BA0D70-FC4B-44CE-B130-3548018CFB4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C917C0D7-FED4-446B-A55B-7E776F5803A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2C9FF301-BBC5-4440-9002-A0CD03E62CE3}"/>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9B74FE46-564F-48D9-9301-2B69FC1ED1B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32946B58-13CB-4E6D-8B7A-63D5EFA48781}"/>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2EA58C50-AF52-4EF1-AD8D-DEEA12B126A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A473711A-FAB5-4D1D-86FD-E10C17AD83C2}"/>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CEBAC790-9730-40BC-A2BB-B840BD2D74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7236465A-9FE0-4270-8F08-69775186881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63114980-50E3-4808-840E-AA7105045B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a:extLst>
            <a:ext uri="{FF2B5EF4-FFF2-40B4-BE49-F238E27FC236}">
              <a16:creationId xmlns:a16="http://schemas.microsoft.com/office/drawing/2014/main" id="{E0094B0A-4622-4783-8CDA-ADDEBCBE7BFF}"/>
            </a:ext>
          </a:extLst>
        </xdr:cNvPr>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702A0AE8-6496-44B2-81BC-86E40DE78BB4}"/>
            </a:ext>
          </a:extLst>
        </xdr:cNvPr>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a:extLst>
            <a:ext uri="{FF2B5EF4-FFF2-40B4-BE49-F238E27FC236}">
              <a16:creationId xmlns:a16="http://schemas.microsoft.com/office/drawing/2014/main" id="{04163543-E64B-4832-8C89-2A33468F0A25}"/>
            </a:ext>
          </a:extLst>
        </xdr:cNvPr>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27C4DF0-0C62-4521-9492-23AF7672D8AF}"/>
            </a:ext>
          </a:extLst>
        </xdr:cNvPr>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a:extLst>
            <a:ext uri="{FF2B5EF4-FFF2-40B4-BE49-F238E27FC236}">
              <a16:creationId xmlns:a16="http://schemas.microsoft.com/office/drawing/2014/main" id="{81487A18-D82D-41D5-B94A-731438990395}"/>
            </a:ext>
          </a:extLst>
        </xdr:cNvPr>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53ED888B-D7AA-4CF1-BB86-5B5FEBBA3E1D}"/>
            </a:ext>
          </a:extLst>
        </xdr:cNvPr>
        <xdr:cNvSpPr txBox="1"/>
      </xdr:nvSpPr>
      <xdr:spPr>
        <a:xfrm>
          <a:off x="10515600" y="105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a:extLst>
            <a:ext uri="{FF2B5EF4-FFF2-40B4-BE49-F238E27FC236}">
              <a16:creationId xmlns:a16="http://schemas.microsoft.com/office/drawing/2014/main" id="{80BF5349-4045-4DE3-B965-711A68FFF32F}"/>
            </a:ext>
          </a:extLst>
        </xdr:cNvPr>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329</xdr:rowOff>
    </xdr:from>
    <xdr:to>
      <xdr:col>50</xdr:col>
      <xdr:colOff>165100</xdr:colOff>
      <xdr:row>61</xdr:row>
      <xdr:rowOff>101929</xdr:rowOff>
    </xdr:to>
    <xdr:sp macro="" textlink="">
      <xdr:nvSpPr>
        <xdr:cNvPr id="241" name="フローチャート: 判断 240">
          <a:extLst>
            <a:ext uri="{FF2B5EF4-FFF2-40B4-BE49-F238E27FC236}">
              <a16:creationId xmlns:a16="http://schemas.microsoft.com/office/drawing/2014/main" id="{A38DB561-C94B-418D-BA6A-17451E4B54F3}"/>
            </a:ext>
          </a:extLst>
        </xdr:cNvPr>
        <xdr:cNvSpPr/>
      </xdr:nvSpPr>
      <xdr:spPr>
        <a:xfrm>
          <a:off x="9588500" y="10458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171213</xdr:rowOff>
    </xdr:from>
    <xdr:to>
      <xdr:col>46</xdr:col>
      <xdr:colOff>38100</xdr:colOff>
      <xdr:row>61</xdr:row>
      <xdr:rowOff>101363</xdr:rowOff>
    </xdr:to>
    <xdr:sp macro="" textlink="">
      <xdr:nvSpPr>
        <xdr:cNvPr id="242" name="フローチャート: 判断 241">
          <a:extLst>
            <a:ext uri="{FF2B5EF4-FFF2-40B4-BE49-F238E27FC236}">
              <a16:creationId xmlns:a16="http://schemas.microsoft.com/office/drawing/2014/main" id="{E942C4AF-DE6A-4388-98E8-369D41754A51}"/>
            </a:ext>
          </a:extLst>
        </xdr:cNvPr>
        <xdr:cNvSpPr/>
      </xdr:nvSpPr>
      <xdr:spPr>
        <a:xfrm>
          <a:off x="8699500" y="1045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6193</xdr:rowOff>
    </xdr:from>
    <xdr:to>
      <xdr:col>41</xdr:col>
      <xdr:colOff>101600</xdr:colOff>
      <xdr:row>61</xdr:row>
      <xdr:rowOff>107793</xdr:rowOff>
    </xdr:to>
    <xdr:sp macro="" textlink="">
      <xdr:nvSpPr>
        <xdr:cNvPr id="243" name="フローチャート: 判断 242">
          <a:extLst>
            <a:ext uri="{FF2B5EF4-FFF2-40B4-BE49-F238E27FC236}">
              <a16:creationId xmlns:a16="http://schemas.microsoft.com/office/drawing/2014/main" id="{43C10004-CD25-4B3C-B4DC-E11DCB6FF308}"/>
            </a:ext>
          </a:extLst>
        </xdr:cNvPr>
        <xdr:cNvSpPr/>
      </xdr:nvSpPr>
      <xdr:spPr>
        <a:xfrm>
          <a:off x="7810500" y="104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15582</xdr:rowOff>
    </xdr:from>
    <xdr:to>
      <xdr:col>36</xdr:col>
      <xdr:colOff>165100</xdr:colOff>
      <xdr:row>61</xdr:row>
      <xdr:rowOff>117182</xdr:rowOff>
    </xdr:to>
    <xdr:sp macro="" textlink="">
      <xdr:nvSpPr>
        <xdr:cNvPr id="244" name="フローチャート: 判断 243">
          <a:extLst>
            <a:ext uri="{FF2B5EF4-FFF2-40B4-BE49-F238E27FC236}">
              <a16:creationId xmlns:a16="http://schemas.microsoft.com/office/drawing/2014/main" id="{9CDA8FFB-CB7C-4CBF-953E-066EB9BB62FB}"/>
            </a:ext>
          </a:extLst>
        </xdr:cNvPr>
        <xdr:cNvSpPr/>
      </xdr:nvSpPr>
      <xdr:spPr>
        <a:xfrm>
          <a:off x="6921500" y="1047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75547FF-AC74-401E-9349-ACFF2EBCE8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660F6EB-0D51-4B2D-92B8-0FEBD4DEF2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B5C7205-531A-4816-A878-5E13F42E26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4F13760-539C-446C-A929-A2CF012829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5162852B-2B24-4C9F-975F-86449279BB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103356</xdr:rowOff>
    </xdr:from>
    <xdr:to>
      <xdr:col>55</xdr:col>
      <xdr:colOff>50800</xdr:colOff>
      <xdr:row>61</xdr:row>
      <xdr:rowOff>33506</xdr:rowOff>
    </xdr:to>
    <xdr:sp macro="" textlink="">
      <xdr:nvSpPr>
        <xdr:cNvPr id="250" name="楕円 249">
          <a:extLst>
            <a:ext uri="{FF2B5EF4-FFF2-40B4-BE49-F238E27FC236}">
              <a16:creationId xmlns:a16="http://schemas.microsoft.com/office/drawing/2014/main" id="{9ED32E9B-CA11-4C81-9433-6753B51A4540}"/>
            </a:ext>
          </a:extLst>
        </xdr:cNvPr>
        <xdr:cNvSpPr/>
      </xdr:nvSpPr>
      <xdr:spPr>
        <a:xfrm>
          <a:off x="10426700" y="1039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126233</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B279BB0F-FB46-4C8F-8728-D65A26FED4A8}"/>
            </a:ext>
          </a:extLst>
        </xdr:cNvPr>
        <xdr:cNvSpPr txBox="1"/>
      </xdr:nvSpPr>
      <xdr:spPr>
        <a:xfrm>
          <a:off x="10515600" y="1024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153953</xdr:rowOff>
    </xdr:from>
    <xdr:to>
      <xdr:col>50</xdr:col>
      <xdr:colOff>165100</xdr:colOff>
      <xdr:row>61</xdr:row>
      <xdr:rowOff>84103</xdr:rowOff>
    </xdr:to>
    <xdr:sp macro="" textlink="">
      <xdr:nvSpPr>
        <xdr:cNvPr id="252" name="楕円 251">
          <a:extLst>
            <a:ext uri="{FF2B5EF4-FFF2-40B4-BE49-F238E27FC236}">
              <a16:creationId xmlns:a16="http://schemas.microsoft.com/office/drawing/2014/main" id="{4E624DCB-0BC0-468F-8A23-B7542B2BF19B}"/>
            </a:ext>
          </a:extLst>
        </xdr:cNvPr>
        <xdr:cNvSpPr/>
      </xdr:nvSpPr>
      <xdr:spPr>
        <a:xfrm>
          <a:off x="9588500" y="1044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154156</xdr:rowOff>
    </xdr:from>
    <xdr:to>
      <xdr:col>55</xdr:col>
      <xdr:colOff>0</xdr:colOff>
      <xdr:row>61</xdr:row>
      <xdr:rowOff>33303</xdr:rowOff>
    </xdr:to>
    <xdr:cxnSp macro="">
      <xdr:nvCxnSpPr>
        <xdr:cNvPr id="253" name="直線コネクタ 252">
          <a:extLst>
            <a:ext uri="{FF2B5EF4-FFF2-40B4-BE49-F238E27FC236}">
              <a16:creationId xmlns:a16="http://schemas.microsoft.com/office/drawing/2014/main" id="{380E6C72-A10E-49DB-823B-BE7AB2C44B98}"/>
            </a:ext>
          </a:extLst>
        </xdr:cNvPr>
        <xdr:cNvCxnSpPr/>
      </xdr:nvCxnSpPr>
      <xdr:spPr>
        <a:xfrm flipV="1">
          <a:off x="9639300" y="10441156"/>
          <a:ext cx="8382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3304</xdr:rowOff>
    </xdr:from>
    <xdr:to>
      <xdr:col>46</xdr:col>
      <xdr:colOff>38100</xdr:colOff>
      <xdr:row>61</xdr:row>
      <xdr:rowOff>104904</xdr:rowOff>
    </xdr:to>
    <xdr:sp macro="" textlink="">
      <xdr:nvSpPr>
        <xdr:cNvPr id="254" name="楕円 253">
          <a:extLst>
            <a:ext uri="{FF2B5EF4-FFF2-40B4-BE49-F238E27FC236}">
              <a16:creationId xmlns:a16="http://schemas.microsoft.com/office/drawing/2014/main" id="{FEE8F4C2-4121-49C3-B248-FBF24A8D51EF}"/>
            </a:ext>
          </a:extLst>
        </xdr:cNvPr>
        <xdr:cNvSpPr/>
      </xdr:nvSpPr>
      <xdr:spPr>
        <a:xfrm>
          <a:off x="8699500" y="104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33303</xdr:rowOff>
    </xdr:from>
    <xdr:to>
      <xdr:col>50</xdr:col>
      <xdr:colOff>114300</xdr:colOff>
      <xdr:row>61</xdr:row>
      <xdr:rowOff>54104</xdr:rowOff>
    </xdr:to>
    <xdr:cxnSp macro="">
      <xdr:nvCxnSpPr>
        <xdr:cNvPr id="255" name="直線コネクタ 254">
          <a:extLst>
            <a:ext uri="{FF2B5EF4-FFF2-40B4-BE49-F238E27FC236}">
              <a16:creationId xmlns:a16="http://schemas.microsoft.com/office/drawing/2014/main" id="{6EFBD7A5-30C7-456D-8B7B-5BCF502C556A}"/>
            </a:ext>
          </a:extLst>
        </xdr:cNvPr>
        <xdr:cNvCxnSpPr/>
      </xdr:nvCxnSpPr>
      <xdr:spPr>
        <a:xfrm flipV="1">
          <a:off x="8750300" y="10491753"/>
          <a:ext cx="8890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18601</xdr:rowOff>
    </xdr:from>
    <xdr:to>
      <xdr:col>41</xdr:col>
      <xdr:colOff>101600</xdr:colOff>
      <xdr:row>61</xdr:row>
      <xdr:rowOff>120201</xdr:rowOff>
    </xdr:to>
    <xdr:sp macro="" textlink="">
      <xdr:nvSpPr>
        <xdr:cNvPr id="256" name="楕円 255">
          <a:extLst>
            <a:ext uri="{FF2B5EF4-FFF2-40B4-BE49-F238E27FC236}">
              <a16:creationId xmlns:a16="http://schemas.microsoft.com/office/drawing/2014/main" id="{5188FB85-334C-4B96-8295-E83A9C97DC00}"/>
            </a:ext>
          </a:extLst>
        </xdr:cNvPr>
        <xdr:cNvSpPr/>
      </xdr:nvSpPr>
      <xdr:spPr>
        <a:xfrm>
          <a:off x="7810500" y="104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54104</xdr:rowOff>
    </xdr:from>
    <xdr:to>
      <xdr:col>45</xdr:col>
      <xdr:colOff>177800</xdr:colOff>
      <xdr:row>61</xdr:row>
      <xdr:rowOff>69401</xdr:rowOff>
    </xdr:to>
    <xdr:cxnSp macro="">
      <xdr:nvCxnSpPr>
        <xdr:cNvPr id="257" name="直線コネクタ 256">
          <a:extLst>
            <a:ext uri="{FF2B5EF4-FFF2-40B4-BE49-F238E27FC236}">
              <a16:creationId xmlns:a16="http://schemas.microsoft.com/office/drawing/2014/main" id="{2928A366-9B12-4812-A844-F997C5F8894F}"/>
            </a:ext>
          </a:extLst>
        </xdr:cNvPr>
        <xdr:cNvCxnSpPr/>
      </xdr:nvCxnSpPr>
      <xdr:spPr>
        <a:xfrm flipV="1">
          <a:off x="7861300" y="10512554"/>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31826</xdr:rowOff>
    </xdr:from>
    <xdr:to>
      <xdr:col>36</xdr:col>
      <xdr:colOff>165100</xdr:colOff>
      <xdr:row>61</xdr:row>
      <xdr:rowOff>133426</xdr:rowOff>
    </xdr:to>
    <xdr:sp macro="" textlink="">
      <xdr:nvSpPr>
        <xdr:cNvPr id="258" name="楕円 257">
          <a:extLst>
            <a:ext uri="{FF2B5EF4-FFF2-40B4-BE49-F238E27FC236}">
              <a16:creationId xmlns:a16="http://schemas.microsoft.com/office/drawing/2014/main" id="{064A0A28-551C-476A-9CA2-530FF33ACDB0}"/>
            </a:ext>
          </a:extLst>
        </xdr:cNvPr>
        <xdr:cNvSpPr/>
      </xdr:nvSpPr>
      <xdr:spPr>
        <a:xfrm>
          <a:off x="6921500" y="1049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69401</xdr:rowOff>
    </xdr:from>
    <xdr:to>
      <xdr:col>41</xdr:col>
      <xdr:colOff>50800</xdr:colOff>
      <xdr:row>61</xdr:row>
      <xdr:rowOff>82626</xdr:rowOff>
    </xdr:to>
    <xdr:cxnSp macro="">
      <xdr:nvCxnSpPr>
        <xdr:cNvPr id="259" name="直線コネクタ 258">
          <a:extLst>
            <a:ext uri="{FF2B5EF4-FFF2-40B4-BE49-F238E27FC236}">
              <a16:creationId xmlns:a16="http://schemas.microsoft.com/office/drawing/2014/main" id="{20B71F4F-3D35-470E-9BB0-C09585383ECE}"/>
            </a:ext>
          </a:extLst>
        </xdr:cNvPr>
        <xdr:cNvCxnSpPr/>
      </xdr:nvCxnSpPr>
      <xdr:spPr>
        <a:xfrm flipV="1">
          <a:off x="6972300" y="10527851"/>
          <a:ext cx="889000" cy="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93056</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2249E677-1012-4748-9915-9B4EB45FA978}"/>
            </a:ext>
          </a:extLst>
        </xdr:cNvPr>
        <xdr:cNvSpPr txBox="1"/>
      </xdr:nvSpPr>
      <xdr:spPr>
        <a:xfrm>
          <a:off x="9327095" y="1055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117890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FEED5B54-B01B-492C-90EC-0D887691F065}"/>
            </a:ext>
          </a:extLst>
        </xdr:cNvPr>
        <xdr:cNvSpPr txBox="1"/>
      </xdr:nvSpPr>
      <xdr:spPr>
        <a:xfrm>
          <a:off x="8450795" y="1023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124320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20836C7F-7619-4799-B1F6-44C350919C52}"/>
            </a:ext>
          </a:extLst>
        </xdr:cNvPr>
        <xdr:cNvSpPr txBox="1"/>
      </xdr:nvSpPr>
      <xdr:spPr>
        <a:xfrm>
          <a:off x="7561795" y="1023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133709</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D062292D-2ABF-4D53-8F22-52497524F606}"/>
            </a:ext>
          </a:extLst>
        </xdr:cNvPr>
        <xdr:cNvSpPr txBox="1"/>
      </xdr:nvSpPr>
      <xdr:spPr>
        <a:xfrm>
          <a:off x="6672795" y="1024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100630</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74707C58-5043-4F25-A171-7E22F5EEEA9C}"/>
            </a:ext>
          </a:extLst>
        </xdr:cNvPr>
        <xdr:cNvSpPr txBox="1"/>
      </xdr:nvSpPr>
      <xdr:spPr>
        <a:xfrm>
          <a:off x="9327095" y="102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96031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93629663-2AD6-4197-B162-3B0DFB0765E7}"/>
            </a:ext>
          </a:extLst>
        </xdr:cNvPr>
        <xdr:cNvSpPr txBox="1"/>
      </xdr:nvSpPr>
      <xdr:spPr>
        <a:xfrm>
          <a:off x="8450795" y="1055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111328</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C39BC759-10FC-48E0-9821-AB96666704EB}"/>
            </a:ext>
          </a:extLst>
        </xdr:cNvPr>
        <xdr:cNvSpPr txBox="1"/>
      </xdr:nvSpPr>
      <xdr:spPr>
        <a:xfrm>
          <a:off x="7561795" y="1056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124553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D5DAD698-5344-4EFE-ABA5-91143D98A316}"/>
            </a:ext>
          </a:extLst>
        </xdr:cNvPr>
        <xdr:cNvSpPr txBox="1"/>
      </xdr:nvSpPr>
      <xdr:spPr>
        <a:xfrm>
          <a:off x="6672795" y="105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F5CB1694-4102-4A26-8D2E-90E6B94F27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63AB03F0-B4D7-43AA-A8CB-B2A607702F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AAA0CB5C-BAFD-4E07-A366-C43C0DEB39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718D4E57-6598-4EBA-A960-80E5809919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C482FBE1-A3A9-4BD0-8DE1-1B6CBB8705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F4445A90-6383-409F-AEE0-10E1F40F04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DF5DB2D1-501F-4D88-BA18-DCE720647A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4240AD7A-5B75-408A-9324-AFCD6AF3ECE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C8A6DD78-7930-48EA-884E-B4627F8BD1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C51D7E71-3DC9-4F68-B504-1FB59633AA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9059442F-8BE6-4FC2-88DC-2423B2F7E45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29609B4-AEA0-467F-BFB1-1E0D0ED5656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8ACA2BD-270B-4693-BB7B-5334CEC9732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4E04966F-BA6A-4BCF-B83C-4A5F6A3E976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F2AF9D4A-F99B-48DE-AA1C-E9746F492F9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873FAF5A-794E-424F-9A05-3E1B2510966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8DFC2FB5-BD2A-4FE8-9BD8-F9F41DF10D8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235E8E69-DB00-40CB-BADC-C4785C6B509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72ADA137-8C39-4BD0-B9E0-34E6B63D5D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FD785BE6-93C9-42A7-8D26-F35CEA0FF7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10EB8771-1DEF-47A4-9DB9-83DACA6FD3C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1374DBF2-D9AC-4DD8-95E8-DFF6802A7F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27DE7883-E1D4-4795-BCEB-70DD9DD1A0A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13EDC83-63DF-4A76-B508-D055C16DB6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a:extLst>
            <a:ext uri="{FF2B5EF4-FFF2-40B4-BE49-F238E27FC236}">
              <a16:creationId xmlns:a16="http://schemas.microsoft.com/office/drawing/2014/main" id="{494B08EB-5BC1-448B-86A2-D3EA07CF3CB7}"/>
            </a:ext>
          </a:extLst>
        </xdr:cNvPr>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FB4C2278-EAF2-4DBB-B936-0E9A61891954}"/>
            </a:ext>
          </a:extLst>
        </xdr:cNvPr>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a:extLst>
            <a:ext uri="{FF2B5EF4-FFF2-40B4-BE49-F238E27FC236}">
              <a16:creationId xmlns:a16="http://schemas.microsoft.com/office/drawing/2014/main" id="{A88ED823-5939-41DB-A6B2-1B885EDDF8F0}"/>
            </a:ext>
          </a:extLst>
        </xdr:cNvPr>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43CBE754-9B9A-4307-B88B-48CE17EF9DC0}"/>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a:extLst>
            <a:ext uri="{FF2B5EF4-FFF2-40B4-BE49-F238E27FC236}">
              <a16:creationId xmlns:a16="http://schemas.microsoft.com/office/drawing/2014/main" id="{23287278-0D15-4131-9BD2-D6E4AC0512E7}"/>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56232F33-92AA-46F5-932E-CF8D10C1740B}"/>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a:extLst>
            <a:ext uri="{FF2B5EF4-FFF2-40B4-BE49-F238E27FC236}">
              <a16:creationId xmlns:a16="http://schemas.microsoft.com/office/drawing/2014/main" id="{F17F1DC9-6C61-4A5A-A841-04D0AF69F90C}"/>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9" name="フローチャート: 判断 298">
          <a:extLst>
            <a:ext uri="{FF2B5EF4-FFF2-40B4-BE49-F238E27FC236}">
              <a16:creationId xmlns:a16="http://schemas.microsoft.com/office/drawing/2014/main" id="{7039B069-C443-4820-A1EA-4B37C72EACC8}"/>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300" name="フローチャート: 判断 299">
          <a:extLst>
            <a:ext uri="{FF2B5EF4-FFF2-40B4-BE49-F238E27FC236}">
              <a16:creationId xmlns:a16="http://schemas.microsoft.com/office/drawing/2014/main" id="{525B5955-DD43-4CAB-AE9F-88EC358F830B}"/>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01" name="フローチャート: 判断 300">
          <a:extLst>
            <a:ext uri="{FF2B5EF4-FFF2-40B4-BE49-F238E27FC236}">
              <a16:creationId xmlns:a16="http://schemas.microsoft.com/office/drawing/2014/main" id="{B4D0208D-B357-4EE4-990B-F520C49A8B72}"/>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302" name="フローチャート: 判断 301">
          <a:extLst>
            <a:ext uri="{FF2B5EF4-FFF2-40B4-BE49-F238E27FC236}">
              <a16:creationId xmlns:a16="http://schemas.microsoft.com/office/drawing/2014/main" id="{0997295C-0F6A-4C39-948D-B3358691770E}"/>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ABDA7CD-0C77-4261-8162-F027D080191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D6B2B67-1DF4-458E-916F-A879CE6C38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FA30B10-2F64-4F83-A715-DC7C4B2C4C7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BADDBEF-1778-499F-9A56-7666ABCDAD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B926138-92AB-446A-94E4-DF160BBE49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31114</xdr:rowOff>
    </xdr:from>
    <xdr:to>
      <xdr:col>24</xdr:col>
      <xdr:colOff>114300</xdr:colOff>
      <xdr:row>85</xdr:row>
      <xdr:rowOff>132714</xdr:rowOff>
    </xdr:to>
    <xdr:sp macro="" textlink="">
      <xdr:nvSpPr>
        <xdr:cNvPr id="308" name="楕円 307">
          <a:extLst>
            <a:ext uri="{FF2B5EF4-FFF2-40B4-BE49-F238E27FC236}">
              <a16:creationId xmlns:a16="http://schemas.microsoft.com/office/drawing/2014/main" id="{B0C4CEC7-D584-45C3-B878-54BDB4C0599A}"/>
            </a:ext>
          </a:extLst>
        </xdr:cNvPr>
        <xdr:cNvSpPr/>
      </xdr:nvSpPr>
      <xdr:spPr>
        <a:xfrm>
          <a:off x="4584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9541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C8E6C39B-3252-448D-9932-6FB84FCB3A7D}"/>
            </a:ext>
          </a:extLst>
        </xdr:cNvPr>
        <xdr:cNvSpPr txBox="1"/>
      </xdr:nvSpPr>
      <xdr:spPr>
        <a:xfrm>
          <a:off x="4673600"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158750</xdr:rowOff>
    </xdr:from>
    <xdr:to>
      <xdr:col>20</xdr:col>
      <xdr:colOff>38100</xdr:colOff>
      <xdr:row>85</xdr:row>
      <xdr:rowOff>88900</xdr:rowOff>
    </xdr:to>
    <xdr:sp macro="" textlink="">
      <xdr:nvSpPr>
        <xdr:cNvPr id="310" name="楕円 309">
          <a:extLst>
            <a:ext uri="{FF2B5EF4-FFF2-40B4-BE49-F238E27FC236}">
              <a16:creationId xmlns:a16="http://schemas.microsoft.com/office/drawing/2014/main" id="{26652CA0-3412-4E75-9874-DAE6EE22EE58}"/>
            </a:ext>
          </a:extLst>
        </xdr:cNvPr>
        <xdr:cNvSpPr/>
      </xdr:nvSpPr>
      <xdr:spPr>
        <a:xfrm>
          <a:off x="3746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81914</xdr:rowOff>
    </xdr:to>
    <xdr:cxnSp macro="">
      <xdr:nvCxnSpPr>
        <xdr:cNvPr id="311" name="直線コネクタ 310">
          <a:extLst>
            <a:ext uri="{FF2B5EF4-FFF2-40B4-BE49-F238E27FC236}">
              <a16:creationId xmlns:a16="http://schemas.microsoft.com/office/drawing/2014/main" id="{E5E0451F-CCD9-4521-9C8C-BBECF1F1C669}"/>
            </a:ext>
          </a:extLst>
        </xdr:cNvPr>
        <xdr:cNvCxnSpPr/>
      </xdr:nvCxnSpPr>
      <xdr:spPr>
        <a:xfrm>
          <a:off x="3797300" y="146113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109220</xdr:rowOff>
    </xdr:from>
    <xdr:to>
      <xdr:col>15</xdr:col>
      <xdr:colOff>101600</xdr:colOff>
      <xdr:row>85</xdr:row>
      <xdr:rowOff>39370</xdr:rowOff>
    </xdr:to>
    <xdr:sp macro="" textlink="">
      <xdr:nvSpPr>
        <xdr:cNvPr id="312" name="楕円 311">
          <a:extLst>
            <a:ext uri="{FF2B5EF4-FFF2-40B4-BE49-F238E27FC236}">
              <a16:creationId xmlns:a16="http://schemas.microsoft.com/office/drawing/2014/main" id="{4F8BD355-9B80-4205-94A5-673B51BE23CC}"/>
            </a:ext>
          </a:extLst>
        </xdr:cNvPr>
        <xdr:cNvSpPr/>
      </xdr:nvSpPr>
      <xdr:spPr>
        <a:xfrm>
          <a:off x="2857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160020</xdr:rowOff>
    </xdr:from>
    <xdr:to>
      <xdr:col>19</xdr:col>
      <xdr:colOff>177800</xdr:colOff>
      <xdr:row>85</xdr:row>
      <xdr:rowOff>38100</xdr:rowOff>
    </xdr:to>
    <xdr:cxnSp macro="">
      <xdr:nvCxnSpPr>
        <xdr:cNvPr id="313" name="直線コネクタ 312">
          <a:extLst>
            <a:ext uri="{FF2B5EF4-FFF2-40B4-BE49-F238E27FC236}">
              <a16:creationId xmlns:a16="http://schemas.microsoft.com/office/drawing/2014/main" id="{7ABA7E74-05AA-4EF6-87CB-A545941B62FC}"/>
            </a:ext>
          </a:extLst>
        </xdr:cNvPr>
        <xdr:cNvCxnSpPr/>
      </xdr:nvCxnSpPr>
      <xdr:spPr>
        <a:xfrm>
          <a:off x="2908300" y="14561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53975</xdr:rowOff>
    </xdr:from>
    <xdr:to>
      <xdr:col>10</xdr:col>
      <xdr:colOff>165100</xdr:colOff>
      <xdr:row>84</xdr:row>
      <xdr:rowOff>155575</xdr:rowOff>
    </xdr:to>
    <xdr:sp macro="" textlink="">
      <xdr:nvSpPr>
        <xdr:cNvPr id="314" name="楕円 313">
          <a:extLst>
            <a:ext uri="{FF2B5EF4-FFF2-40B4-BE49-F238E27FC236}">
              <a16:creationId xmlns:a16="http://schemas.microsoft.com/office/drawing/2014/main" id="{13E84B01-E681-495C-AB15-A9B037F2230C}"/>
            </a:ext>
          </a:extLst>
        </xdr:cNvPr>
        <xdr:cNvSpPr/>
      </xdr:nvSpPr>
      <xdr:spPr>
        <a:xfrm>
          <a:off x="1968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104775</xdr:rowOff>
    </xdr:from>
    <xdr:to>
      <xdr:col>15</xdr:col>
      <xdr:colOff>50800</xdr:colOff>
      <xdr:row>84</xdr:row>
      <xdr:rowOff>160020</xdr:rowOff>
    </xdr:to>
    <xdr:cxnSp macro="">
      <xdr:nvCxnSpPr>
        <xdr:cNvPr id="315" name="直線コネクタ 314">
          <a:extLst>
            <a:ext uri="{FF2B5EF4-FFF2-40B4-BE49-F238E27FC236}">
              <a16:creationId xmlns:a16="http://schemas.microsoft.com/office/drawing/2014/main" id="{5BA6F497-8F93-4DF4-B932-C4DBF7AFDD6A}"/>
            </a:ext>
          </a:extLst>
        </xdr:cNvPr>
        <xdr:cNvCxnSpPr/>
      </xdr:nvCxnSpPr>
      <xdr:spPr>
        <a:xfrm>
          <a:off x="2019300" y="145065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57786</xdr:rowOff>
    </xdr:from>
    <xdr:to>
      <xdr:col>6</xdr:col>
      <xdr:colOff>38100</xdr:colOff>
      <xdr:row>84</xdr:row>
      <xdr:rowOff>159386</xdr:rowOff>
    </xdr:to>
    <xdr:sp macro="" textlink="">
      <xdr:nvSpPr>
        <xdr:cNvPr id="316" name="楕円 315">
          <a:extLst>
            <a:ext uri="{FF2B5EF4-FFF2-40B4-BE49-F238E27FC236}">
              <a16:creationId xmlns:a16="http://schemas.microsoft.com/office/drawing/2014/main" id="{8471F5F4-1811-4A76-9B30-C486DBAD2000}"/>
            </a:ext>
          </a:extLst>
        </xdr:cNvPr>
        <xdr:cNvSpPr/>
      </xdr:nvSpPr>
      <xdr:spPr>
        <a:xfrm>
          <a:off x="1079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104775</xdr:rowOff>
    </xdr:from>
    <xdr:to>
      <xdr:col>10</xdr:col>
      <xdr:colOff>114300</xdr:colOff>
      <xdr:row>84</xdr:row>
      <xdr:rowOff>108586</xdr:rowOff>
    </xdr:to>
    <xdr:cxnSp macro="">
      <xdr:nvCxnSpPr>
        <xdr:cNvPr id="317" name="直線コネクタ 316">
          <a:extLst>
            <a:ext uri="{FF2B5EF4-FFF2-40B4-BE49-F238E27FC236}">
              <a16:creationId xmlns:a16="http://schemas.microsoft.com/office/drawing/2014/main" id="{CFF8B352-401B-4082-BC8E-D242C95F9234}"/>
            </a:ext>
          </a:extLst>
        </xdr:cNvPr>
        <xdr:cNvCxnSpPr/>
      </xdr:nvCxnSpPr>
      <xdr:spPr>
        <a:xfrm flipV="1">
          <a:off x="1130300" y="145065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8" name="n_1aveValue【公営住宅】&#10;有形固定資産減価償却率">
          <a:extLst>
            <a:ext uri="{FF2B5EF4-FFF2-40B4-BE49-F238E27FC236}">
              <a16:creationId xmlns:a16="http://schemas.microsoft.com/office/drawing/2014/main" id="{249C67E9-5C2F-4C52-AD81-AFBFA2590EF4}"/>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9" name="n_2aveValue【公営住宅】&#10;有形固定資産減価償却率">
          <a:extLst>
            <a:ext uri="{FF2B5EF4-FFF2-40B4-BE49-F238E27FC236}">
              <a16:creationId xmlns:a16="http://schemas.microsoft.com/office/drawing/2014/main" id="{C9D74842-4B10-4B73-BFDF-9AB8A685C281}"/>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20" name="n_3aveValue【公営住宅】&#10;有形固定資産減価償却率">
          <a:extLst>
            <a:ext uri="{FF2B5EF4-FFF2-40B4-BE49-F238E27FC236}">
              <a16:creationId xmlns:a16="http://schemas.microsoft.com/office/drawing/2014/main" id="{A74A339C-7094-4007-9295-8A3E03010BBD}"/>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21" name="n_4aveValue【公営住宅】&#10;有形固定資産減価償却率">
          <a:extLst>
            <a:ext uri="{FF2B5EF4-FFF2-40B4-BE49-F238E27FC236}">
              <a16:creationId xmlns:a16="http://schemas.microsoft.com/office/drawing/2014/main" id="{06AA7B45-9C91-4DA6-904E-7CC08FEEA273}"/>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80027</xdr:rowOff>
    </xdr:from>
    <xdr:ext cx="405111" cy="259045"/>
    <xdr:sp macro="" textlink="">
      <xdr:nvSpPr>
        <xdr:cNvPr id="322" name="n_1mainValue【公営住宅】&#10;有形固定資産減価償却率">
          <a:extLst>
            <a:ext uri="{FF2B5EF4-FFF2-40B4-BE49-F238E27FC236}">
              <a16:creationId xmlns:a16="http://schemas.microsoft.com/office/drawing/2014/main" id="{57853B6C-3C0F-47FB-A40A-60DA91B64615}"/>
            </a:ext>
          </a:extLst>
        </xdr:cNvPr>
        <xdr:cNvSpPr txBox="1"/>
      </xdr:nvSpPr>
      <xdr:spPr>
        <a:xfrm>
          <a:off x="3582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30497</xdr:rowOff>
    </xdr:from>
    <xdr:ext cx="405111" cy="259045"/>
    <xdr:sp macro="" textlink="">
      <xdr:nvSpPr>
        <xdr:cNvPr id="323" name="n_2mainValue【公営住宅】&#10;有形固定資産減価償却率">
          <a:extLst>
            <a:ext uri="{FF2B5EF4-FFF2-40B4-BE49-F238E27FC236}">
              <a16:creationId xmlns:a16="http://schemas.microsoft.com/office/drawing/2014/main" id="{22221625-5441-46DA-9430-D062F4010D37}"/>
            </a:ext>
          </a:extLst>
        </xdr:cNvPr>
        <xdr:cNvSpPr txBox="1"/>
      </xdr:nvSpPr>
      <xdr:spPr>
        <a:xfrm>
          <a:off x="2705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146702</xdr:rowOff>
    </xdr:from>
    <xdr:ext cx="405111" cy="259045"/>
    <xdr:sp macro="" textlink="">
      <xdr:nvSpPr>
        <xdr:cNvPr id="324" name="n_3mainValue【公営住宅】&#10;有形固定資産減価償却率">
          <a:extLst>
            <a:ext uri="{FF2B5EF4-FFF2-40B4-BE49-F238E27FC236}">
              <a16:creationId xmlns:a16="http://schemas.microsoft.com/office/drawing/2014/main" id="{653CFF1A-E317-43DC-B511-B6C094217991}"/>
            </a:ext>
          </a:extLst>
        </xdr:cNvPr>
        <xdr:cNvSpPr txBox="1"/>
      </xdr:nvSpPr>
      <xdr:spPr>
        <a:xfrm>
          <a:off x="1816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150513</xdr:rowOff>
    </xdr:from>
    <xdr:ext cx="405111" cy="259045"/>
    <xdr:sp macro="" textlink="">
      <xdr:nvSpPr>
        <xdr:cNvPr id="325" name="n_4mainValue【公営住宅】&#10;有形固定資産減価償却率">
          <a:extLst>
            <a:ext uri="{FF2B5EF4-FFF2-40B4-BE49-F238E27FC236}">
              <a16:creationId xmlns:a16="http://schemas.microsoft.com/office/drawing/2014/main" id="{8E48E14C-5C0D-4EDD-BB91-D78243B1EEC2}"/>
            </a:ext>
          </a:extLst>
        </xdr:cNvPr>
        <xdr:cNvSpPr txBox="1"/>
      </xdr:nvSpPr>
      <xdr:spPr>
        <a:xfrm>
          <a:off x="927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5CE30F8B-CE42-4963-97DD-B8FE7802E48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424D145-CDC7-4123-A84F-C545EC5178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16F52BF6-EEDB-40BB-B7A5-2BCB14B983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9F2FAD1-166C-48C1-9F61-10F07A8C68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D62F5E13-98CF-4D03-8A50-03B849F12F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4DEEBC0B-CC99-4681-965F-8C6623001D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CDD47ACB-4387-46EA-8DBE-9A6142EF19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B4A74B36-D38F-4446-9FE7-0FF4059A2F3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D956BE4C-060F-4FB1-83F8-07CDE92E8F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B9E6513E-9FBC-40B5-9C5C-12FBE8503C0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89C94F0B-3C8E-4758-B004-F1A8674E32B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D9E2565C-ADE3-4A92-8095-148BB3CA3DC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C5D929ED-0DD4-4044-A731-FA2684B31F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1F03423-CBD3-48EF-95B6-84D3F00DC42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A166ADBD-0D0D-4BCE-8D8D-F67F6E37938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75B033E0-5FF1-4DFA-8398-7124AE2A2F7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A049D3DE-A512-4CD7-82BC-FFA5B780669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6E5EF2B6-A7EC-49F0-A9B3-628E901D474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668375FF-1800-41F8-BE71-8DC16879B9A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9FE71184-35DC-40D6-94E9-B08A155D8CE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A96C060-9020-43ED-9E9A-371FC76481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0332642-128A-4A9D-964E-3C71AA834ED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D4884D89-4F99-43FE-B527-866570387E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a:extLst>
            <a:ext uri="{FF2B5EF4-FFF2-40B4-BE49-F238E27FC236}">
              <a16:creationId xmlns:a16="http://schemas.microsoft.com/office/drawing/2014/main" id="{C857C22C-B7A8-4AFA-B0A4-DCD2F7FBEA96}"/>
            </a:ext>
          </a:extLst>
        </xdr:cNvPr>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a:extLst>
            <a:ext uri="{FF2B5EF4-FFF2-40B4-BE49-F238E27FC236}">
              <a16:creationId xmlns:a16="http://schemas.microsoft.com/office/drawing/2014/main" id="{5D215F28-00DD-481C-8C46-A8DE1A56D853}"/>
            </a:ext>
          </a:extLst>
        </xdr:cNvPr>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a:extLst>
            <a:ext uri="{FF2B5EF4-FFF2-40B4-BE49-F238E27FC236}">
              <a16:creationId xmlns:a16="http://schemas.microsoft.com/office/drawing/2014/main" id="{027B03E7-C9FC-4872-B8B3-04F69B954FF7}"/>
            </a:ext>
          </a:extLst>
        </xdr:cNvPr>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a:extLst>
            <a:ext uri="{FF2B5EF4-FFF2-40B4-BE49-F238E27FC236}">
              <a16:creationId xmlns:a16="http://schemas.microsoft.com/office/drawing/2014/main" id="{A75274D8-B382-45A8-B3E5-C131E33E7C18}"/>
            </a:ext>
          </a:extLst>
        </xdr:cNvPr>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a:extLst>
            <a:ext uri="{FF2B5EF4-FFF2-40B4-BE49-F238E27FC236}">
              <a16:creationId xmlns:a16="http://schemas.microsoft.com/office/drawing/2014/main" id="{04F65309-1372-44D0-89CF-4C7009E2573A}"/>
            </a:ext>
          </a:extLst>
        </xdr:cNvPr>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125620</xdr:rowOff>
    </xdr:from>
    <xdr:ext cx="469744" cy="259045"/>
    <xdr:sp macro="" textlink="">
      <xdr:nvSpPr>
        <xdr:cNvPr id="354" name="【公営住宅】&#10;一人当たり面積平均値テキスト">
          <a:extLst>
            <a:ext uri="{FF2B5EF4-FFF2-40B4-BE49-F238E27FC236}">
              <a16:creationId xmlns:a16="http://schemas.microsoft.com/office/drawing/2014/main" id="{5348E59F-1CE2-4C5C-A971-6348D97530E8}"/>
            </a:ext>
          </a:extLst>
        </xdr:cNvPr>
        <xdr:cNvSpPr txBox="1"/>
      </xdr:nvSpPr>
      <xdr:spPr>
        <a:xfrm>
          <a:off x="10515600" y="143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a:extLst>
            <a:ext uri="{FF2B5EF4-FFF2-40B4-BE49-F238E27FC236}">
              <a16:creationId xmlns:a16="http://schemas.microsoft.com/office/drawing/2014/main" id="{112B625D-43AD-4736-9DB7-76AF84F93D59}"/>
            </a:ext>
          </a:extLst>
        </xdr:cNvPr>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104648</xdr:rowOff>
    </xdr:from>
    <xdr:to>
      <xdr:col>50</xdr:col>
      <xdr:colOff>165100</xdr:colOff>
      <xdr:row>84</xdr:row>
      <xdr:rowOff>34798</xdr:rowOff>
    </xdr:to>
    <xdr:sp macro="" textlink="">
      <xdr:nvSpPr>
        <xdr:cNvPr id="356" name="フローチャート: 判断 355">
          <a:extLst>
            <a:ext uri="{FF2B5EF4-FFF2-40B4-BE49-F238E27FC236}">
              <a16:creationId xmlns:a16="http://schemas.microsoft.com/office/drawing/2014/main" id="{6B303B02-0E1A-45E4-AF23-4B77573498EE}"/>
            </a:ext>
          </a:extLst>
        </xdr:cNvPr>
        <xdr:cNvSpPr/>
      </xdr:nvSpPr>
      <xdr:spPr>
        <a:xfrm>
          <a:off x="9588500" y="143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92075</xdr:rowOff>
    </xdr:from>
    <xdr:to>
      <xdr:col>46</xdr:col>
      <xdr:colOff>38100</xdr:colOff>
      <xdr:row>84</xdr:row>
      <xdr:rowOff>22225</xdr:rowOff>
    </xdr:to>
    <xdr:sp macro="" textlink="">
      <xdr:nvSpPr>
        <xdr:cNvPr id="357" name="フローチャート: 判断 356">
          <a:extLst>
            <a:ext uri="{FF2B5EF4-FFF2-40B4-BE49-F238E27FC236}">
              <a16:creationId xmlns:a16="http://schemas.microsoft.com/office/drawing/2014/main" id="{6854C904-65DD-4BDD-BD4C-1D0238D56EE5}"/>
            </a:ext>
          </a:extLst>
        </xdr:cNvPr>
        <xdr:cNvSpPr/>
      </xdr:nvSpPr>
      <xdr:spPr>
        <a:xfrm>
          <a:off x="8699500" y="1432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103505</xdr:rowOff>
    </xdr:from>
    <xdr:to>
      <xdr:col>41</xdr:col>
      <xdr:colOff>101600</xdr:colOff>
      <xdr:row>84</xdr:row>
      <xdr:rowOff>33655</xdr:rowOff>
    </xdr:to>
    <xdr:sp macro="" textlink="">
      <xdr:nvSpPr>
        <xdr:cNvPr id="358" name="フローチャート: 判断 357">
          <a:extLst>
            <a:ext uri="{FF2B5EF4-FFF2-40B4-BE49-F238E27FC236}">
              <a16:creationId xmlns:a16="http://schemas.microsoft.com/office/drawing/2014/main" id="{E04D9626-85C6-45E6-8023-6019B91F4A59}"/>
            </a:ext>
          </a:extLst>
        </xdr:cNvPr>
        <xdr:cNvSpPr/>
      </xdr:nvSpPr>
      <xdr:spPr>
        <a:xfrm>
          <a:off x="781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116078</xdr:rowOff>
    </xdr:from>
    <xdr:to>
      <xdr:col>36</xdr:col>
      <xdr:colOff>165100</xdr:colOff>
      <xdr:row>84</xdr:row>
      <xdr:rowOff>46228</xdr:rowOff>
    </xdr:to>
    <xdr:sp macro="" textlink="">
      <xdr:nvSpPr>
        <xdr:cNvPr id="359" name="フローチャート: 判断 358">
          <a:extLst>
            <a:ext uri="{FF2B5EF4-FFF2-40B4-BE49-F238E27FC236}">
              <a16:creationId xmlns:a16="http://schemas.microsoft.com/office/drawing/2014/main" id="{93B5B285-5462-4161-BF52-14372FB3B0D0}"/>
            </a:ext>
          </a:extLst>
        </xdr:cNvPr>
        <xdr:cNvSpPr/>
      </xdr:nvSpPr>
      <xdr:spPr>
        <a:xfrm>
          <a:off x="6921500" y="1434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D152D5D-5B84-4A74-8982-75C1F99D85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2FDD511-2151-42B8-9ED8-BE6DD5147D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5BC983D-9678-4788-ABC3-68DE52B839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E049ABC-9A24-470D-81D6-E46E7B16E2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F943760-0104-425C-AFC8-7CC7644ADD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68453</xdr:rowOff>
    </xdr:from>
    <xdr:to>
      <xdr:col>55</xdr:col>
      <xdr:colOff>50800</xdr:colOff>
      <xdr:row>85</xdr:row>
      <xdr:rowOff>170053</xdr:rowOff>
    </xdr:to>
    <xdr:sp macro="" textlink="">
      <xdr:nvSpPr>
        <xdr:cNvPr id="365" name="楕円 364">
          <a:extLst>
            <a:ext uri="{FF2B5EF4-FFF2-40B4-BE49-F238E27FC236}">
              <a16:creationId xmlns:a16="http://schemas.microsoft.com/office/drawing/2014/main" id="{3380F023-F37D-4DB2-8889-A1EEB220A717}"/>
            </a:ext>
          </a:extLst>
        </xdr:cNvPr>
        <xdr:cNvSpPr/>
      </xdr:nvSpPr>
      <xdr:spPr>
        <a:xfrm>
          <a:off x="10426700" y="14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46880</xdr:rowOff>
    </xdr:from>
    <xdr:ext cx="469744" cy="259045"/>
    <xdr:sp macro="" textlink="">
      <xdr:nvSpPr>
        <xdr:cNvPr id="366" name="【公営住宅】&#10;一人当たり面積該当値テキスト">
          <a:extLst>
            <a:ext uri="{FF2B5EF4-FFF2-40B4-BE49-F238E27FC236}">
              <a16:creationId xmlns:a16="http://schemas.microsoft.com/office/drawing/2014/main" id="{E861A568-5E57-497A-9F09-49CEF8B09A5E}"/>
            </a:ext>
          </a:extLst>
        </xdr:cNvPr>
        <xdr:cNvSpPr txBox="1"/>
      </xdr:nvSpPr>
      <xdr:spPr>
        <a:xfrm>
          <a:off x="10515600" y="146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71120</xdr:rowOff>
    </xdr:from>
    <xdr:to>
      <xdr:col>50</xdr:col>
      <xdr:colOff>165100</xdr:colOff>
      <xdr:row>86</xdr:row>
      <xdr:rowOff>1270</xdr:rowOff>
    </xdr:to>
    <xdr:sp macro="" textlink="">
      <xdr:nvSpPr>
        <xdr:cNvPr id="367" name="楕円 366">
          <a:extLst>
            <a:ext uri="{FF2B5EF4-FFF2-40B4-BE49-F238E27FC236}">
              <a16:creationId xmlns:a16="http://schemas.microsoft.com/office/drawing/2014/main" id="{A3AF7C7E-D717-4B99-BCA7-8C9E2DB8C445}"/>
            </a:ext>
          </a:extLst>
        </xdr:cNvPr>
        <xdr:cNvSpPr/>
      </xdr:nvSpPr>
      <xdr:spPr>
        <a:xfrm>
          <a:off x="958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119253</xdr:rowOff>
    </xdr:from>
    <xdr:to>
      <xdr:col>55</xdr:col>
      <xdr:colOff>0</xdr:colOff>
      <xdr:row>85</xdr:row>
      <xdr:rowOff>121920</xdr:rowOff>
    </xdr:to>
    <xdr:cxnSp macro="">
      <xdr:nvCxnSpPr>
        <xdr:cNvPr id="368" name="直線コネクタ 367">
          <a:extLst>
            <a:ext uri="{FF2B5EF4-FFF2-40B4-BE49-F238E27FC236}">
              <a16:creationId xmlns:a16="http://schemas.microsoft.com/office/drawing/2014/main" id="{0CD6BC1D-004E-40A0-BCEF-DB07D6D9C59C}"/>
            </a:ext>
          </a:extLst>
        </xdr:cNvPr>
        <xdr:cNvCxnSpPr/>
      </xdr:nvCxnSpPr>
      <xdr:spPr>
        <a:xfrm flipV="1">
          <a:off x="9639300" y="1469250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73788</xdr:rowOff>
    </xdr:from>
    <xdr:to>
      <xdr:col>46</xdr:col>
      <xdr:colOff>38100</xdr:colOff>
      <xdr:row>86</xdr:row>
      <xdr:rowOff>3938</xdr:rowOff>
    </xdr:to>
    <xdr:sp macro="" textlink="">
      <xdr:nvSpPr>
        <xdr:cNvPr id="369" name="楕円 368">
          <a:extLst>
            <a:ext uri="{FF2B5EF4-FFF2-40B4-BE49-F238E27FC236}">
              <a16:creationId xmlns:a16="http://schemas.microsoft.com/office/drawing/2014/main" id="{E0A0FF02-F988-4D9B-95E3-7967A424DB18}"/>
            </a:ext>
          </a:extLst>
        </xdr:cNvPr>
        <xdr:cNvSpPr/>
      </xdr:nvSpPr>
      <xdr:spPr>
        <a:xfrm>
          <a:off x="8699500" y="1464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121920</xdr:rowOff>
    </xdr:from>
    <xdr:to>
      <xdr:col>50</xdr:col>
      <xdr:colOff>114300</xdr:colOff>
      <xdr:row>85</xdr:row>
      <xdr:rowOff>124588</xdr:rowOff>
    </xdr:to>
    <xdr:cxnSp macro="">
      <xdr:nvCxnSpPr>
        <xdr:cNvPr id="370" name="直線コネクタ 369">
          <a:extLst>
            <a:ext uri="{FF2B5EF4-FFF2-40B4-BE49-F238E27FC236}">
              <a16:creationId xmlns:a16="http://schemas.microsoft.com/office/drawing/2014/main" id="{0ED24557-9493-465C-9C14-B7F882C63363}"/>
            </a:ext>
          </a:extLst>
        </xdr:cNvPr>
        <xdr:cNvCxnSpPr/>
      </xdr:nvCxnSpPr>
      <xdr:spPr>
        <a:xfrm flipV="1">
          <a:off x="8750300" y="1469517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76454</xdr:rowOff>
    </xdr:from>
    <xdr:to>
      <xdr:col>41</xdr:col>
      <xdr:colOff>101600</xdr:colOff>
      <xdr:row>86</xdr:row>
      <xdr:rowOff>6604</xdr:rowOff>
    </xdr:to>
    <xdr:sp macro="" textlink="">
      <xdr:nvSpPr>
        <xdr:cNvPr id="371" name="楕円 370">
          <a:extLst>
            <a:ext uri="{FF2B5EF4-FFF2-40B4-BE49-F238E27FC236}">
              <a16:creationId xmlns:a16="http://schemas.microsoft.com/office/drawing/2014/main" id="{77BC3CBE-022F-4418-AEDE-62D5B25E5D9F}"/>
            </a:ext>
          </a:extLst>
        </xdr:cNvPr>
        <xdr:cNvSpPr/>
      </xdr:nvSpPr>
      <xdr:spPr>
        <a:xfrm>
          <a:off x="7810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124588</xdr:rowOff>
    </xdr:from>
    <xdr:to>
      <xdr:col>45</xdr:col>
      <xdr:colOff>177800</xdr:colOff>
      <xdr:row>85</xdr:row>
      <xdr:rowOff>127254</xdr:rowOff>
    </xdr:to>
    <xdr:cxnSp macro="">
      <xdr:nvCxnSpPr>
        <xdr:cNvPr id="372" name="直線コネクタ 371">
          <a:extLst>
            <a:ext uri="{FF2B5EF4-FFF2-40B4-BE49-F238E27FC236}">
              <a16:creationId xmlns:a16="http://schemas.microsoft.com/office/drawing/2014/main" id="{0EA485D3-EB8D-4F4E-A6E2-22783045D9FC}"/>
            </a:ext>
          </a:extLst>
        </xdr:cNvPr>
        <xdr:cNvCxnSpPr/>
      </xdr:nvCxnSpPr>
      <xdr:spPr>
        <a:xfrm flipV="1">
          <a:off x="7861300" y="1469783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79121</xdr:rowOff>
    </xdr:from>
    <xdr:to>
      <xdr:col>36</xdr:col>
      <xdr:colOff>165100</xdr:colOff>
      <xdr:row>86</xdr:row>
      <xdr:rowOff>9271</xdr:rowOff>
    </xdr:to>
    <xdr:sp macro="" textlink="">
      <xdr:nvSpPr>
        <xdr:cNvPr id="373" name="楕円 372">
          <a:extLst>
            <a:ext uri="{FF2B5EF4-FFF2-40B4-BE49-F238E27FC236}">
              <a16:creationId xmlns:a16="http://schemas.microsoft.com/office/drawing/2014/main" id="{85748F3A-EB12-4C2D-8CC0-CFA1FD9F6A67}"/>
            </a:ext>
          </a:extLst>
        </xdr:cNvPr>
        <xdr:cNvSpPr/>
      </xdr:nvSpPr>
      <xdr:spPr>
        <a:xfrm>
          <a:off x="6921500" y="146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127254</xdr:rowOff>
    </xdr:from>
    <xdr:to>
      <xdr:col>41</xdr:col>
      <xdr:colOff>50800</xdr:colOff>
      <xdr:row>85</xdr:row>
      <xdr:rowOff>129921</xdr:rowOff>
    </xdr:to>
    <xdr:cxnSp macro="">
      <xdr:nvCxnSpPr>
        <xdr:cNvPr id="374" name="直線コネクタ 373">
          <a:extLst>
            <a:ext uri="{FF2B5EF4-FFF2-40B4-BE49-F238E27FC236}">
              <a16:creationId xmlns:a16="http://schemas.microsoft.com/office/drawing/2014/main" id="{32C1129C-F845-4962-9727-568A239A9C4E}"/>
            </a:ext>
          </a:extLst>
        </xdr:cNvPr>
        <xdr:cNvCxnSpPr/>
      </xdr:nvCxnSpPr>
      <xdr:spPr>
        <a:xfrm flipV="1">
          <a:off x="6972300" y="1470050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51325</xdr:rowOff>
    </xdr:from>
    <xdr:ext cx="469744" cy="259045"/>
    <xdr:sp macro="" textlink="">
      <xdr:nvSpPr>
        <xdr:cNvPr id="375" name="n_1aveValue【公営住宅】&#10;一人当たり面積">
          <a:extLst>
            <a:ext uri="{FF2B5EF4-FFF2-40B4-BE49-F238E27FC236}">
              <a16:creationId xmlns:a16="http://schemas.microsoft.com/office/drawing/2014/main" id="{FC19266F-20B9-4001-A04E-1B05293DB008}"/>
            </a:ext>
          </a:extLst>
        </xdr:cNvPr>
        <xdr:cNvSpPr txBox="1"/>
      </xdr:nvSpPr>
      <xdr:spPr>
        <a:xfrm>
          <a:off x="9391727" y="1411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38752</xdr:rowOff>
    </xdr:from>
    <xdr:ext cx="469744" cy="259045"/>
    <xdr:sp macro="" textlink="">
      <xdr:nvSpPr>
        <xdr:cNvPr id="376" name="n_2aveValue【公営住宅】&#10;一人当たり面積">
          <a:extLst>
            <a:ext uri="{FF2B5EF4-FFF2-40B4-BE49-F238E27FC236}">
              <a16:creationId xmlns:a16="http://schemas.microsoft.com/office/drawing/2014/main" id="{75FDC57C-62C4-4829-854E-43379F215DAB}"/>
            </a:ext>
          </a:extLst>
        </xdr:cNvPr>
        <xdr:cNvSpPr txBox="1"/>
      </xdr:nvSpPr>
      <xdr:spPr>
        <a:xfrm>
          <a:off x="8515427" y="1409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50182</xdr:rowOff>
    </xdr:from>
    <xdr:ext cx="469744" cy="259045"/>
    <xdr:sp macro="" textlink="">
      <xdr:nvSpPr>
        <xdr:cNvPr id="377" name="n_3aveValue【公営住宅】&#10;一人当たり面積">
          <a:extLst>
            <a:ext uri="{FF2B5EF4-FFF2-40B4-BE49-F238E27FC236}">
              <a16:creationId xmlns:a16="http://schemas.microsoft.com/office/drawing/2014/main" id="{858C6F3A-6645-48E9-8392-7FC9D5B83E2A}"/>
            </a:ext>
          </a:extLst>
        </xdr:cNvPr>
        <xdr:cNvSpPr txBox="1"/>
      </xdr:nvSpPr>
      <xdr:spPr>
        <a:xfrm>
          <a:off x="7626427"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62755</xdr:rowOff>
    </xdr:from>
    <xdr:ext cx="469744" cy="259045"/>
    <xdr:sp macro="" textlink="">
      <xdr:nvSpPr>
        <xdr:cNvPr id="378" name="n_4aveValue【公営住宅】&#10;一人当たり面積">
          <a:extLst>
            <a:ext uri="{FF2B5EF4-FFF2-40B4-BE49-F238E27FC236}">
              <a16:creationId xmlns:a16="http://schemas.microsoft.com/office/drawing/2014/main" id="{1872EAF7-23ED-4974-83F5-DAF64CA23649}"/>
            </a:ext>
          </a:extLst>
        </xdr:cNvPr>
        <xdr:cNvSpPr txBox="1"/>
      </xdr:nvSpPr>
      <xdr:spPr>
        <a:xfrm>
          <a:off x="6737427"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163847</xdr:rowOff>
    </xdr:from>
    <xdr:ext cx="469744" cy="259045"/>
    <xdr:sp macro="" textlink="">
      <xdr:nvSpPr>
        <xdr:cNvPr id="379" name="n_1mainValue【公営住宅】&#10;一人当たり面積">
          <a:extLst>
            <a:ext uri="{FF2B5EF4-FFF2-40B4-BE49-F238E27FC236}">
              <a16:creationId xmlns:a16="http://schemas.microsoft.com/office/drawing/2014/main" id="{87870DC4-D565-4C77-B50F-2FE46FC63DE6}"/>
            </a:ext>
          </a:extLst>
        </xdr:cNvPr>
        <xdr:cNvSpPr txBox="1"/>
      </xdr:nvSpPr>
      <xdr:spPr>
        <a:xfrm>
          <a:off x="93917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166515</xdr:rowOff>
    </xdr:from>
    <xdr:ext cx="469744" cy="259045"/>
    <xdr:sp macro="" textlink="">
      <xdr:nvSpPr>
        <xdr:cNvPr id="380" name="n_2mainValue【公営住宅】&#10;一人当たり面積">
          <a:extLst>
            <a:ext uri="{FF2B5EF4-FFF2-40B4-BE49-F238E27FC236}">
              <a16:creationId xmlns:a16="http://schemas.microsoft.com/office/drawing/2014/main" id="{4B53164E-A2CF-4663-8254-674F6A7F4541}"/>
            </a:ext>
          </a:extLst>
        </xdr:cNvPr>
        <xdr:cNvSpPr txBox="1"/>
      </xdr:nvSpPr>
      <xdr:spPr>
        <a:xfrm>
          <a:off x="8515427" y="1473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169181</xdr:rowOff>
    </xdr:from>
    <xdr:ext cx="469744" cy="259045"/>
    <xdr:sp macro="" textlink="">
      <xdr:nvSpPr>
        <xdr:cNvPr id="381" name="n_3mainValue【公営住宅】&#10;一人当たり面積">
          <a:extLst>
            <a:ext uri="{FF2B5EF4-FFF2-40B4-BE49-F238E27FC236}">
              <a16:creationId xmlns:a16="http://schemas.microsoft.com/office/drawing/2014/main" id="{117E9401-79BF-4B22-8980-04C6DE523BC3}"/>
            </a:ext>
          </a:extLst>
        </xdr:cNvPr>
        <xdr:cNvSpPr txBox="1"/>
      </xdr:nvSpPr>
      <xdr:spPr>
        <a:xfrm>
          <a:off x="7626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398</xdr:rowOff>
    </xdr:from>
    <xdr:ext cx="469744" cy="259045"/>
    <xdr:sp macro="" textlink="">
      <xdr:nvSpPr>
        <xdr:cNvPr id="382" name="n_4mainValue【公営住宅】&#10;一人当たり面積">
          <a:extLst>
            <a:ext uri="{FF2B5EF4-FFF2-40B4-BE49-F238E27FC236}">
              <a16:creationId xmlns:a16="http://schemas.microsoft.com/office/drawing/2014/main" id="{B4EB86D2-1B9D-4589-865C-20F3BF571570}"/>
            </a:ext>
          </a:extLst>
        </xdr:cNvPr>
        <xdr:cNvSpPr txBox="1"/>
      </xdr:nvSpPr>
      <xdr:spPr>
        <a:xfrm>
          <a:off x="6737427" y="147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7D12FA62-082D-41F1-88BC-754444C107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FE7394C-71C3-474B-9376-6702F464CE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B5A5A8F-785F-4D04-B904-0C1DB87DC9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317A3498-A3F2-4092-A9C2-B4F9B4F5264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DB81CFC-902D-4621-A7D7-84EF23C63DC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FFA79F5-84B5-4B7A-B795-E3C5D08EB0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C486646-234C-4544-98AC-FBB95A1A49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6E5E372-636B-4850-9427-9751477A5C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17999BEA-A5A5-40AB-8867-A162B95B122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2AA204D-A257-4094-AA37-42AD78B8EFC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2FE7916-2F90-412C-8BAF-07D9C3634BB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39479FB7-5F8E-4999-81C9-73DB87A2DA1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6A2BC799-B25F-48CF-AB7A-7F88D61ECFA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78905A71-DDA1-4434-8737-DC364D1EF68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3965F1FB-0164-4E13-902B-89C89B49D95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7F71218D-161D-4BDF-B00F-00D39BD9AEB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6BDB73C8-3591-40E4-BD11-0B8561CB76C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8F707778-5283-468E-A691-02119C6E138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DB1E27FF-BEFE-4E09-B5C2-CD2C92536FE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041BB2D7-C9A8-4AF6-9273-98FEF14A59E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C96D60E4-003F-44C1-B004-A4FA3DF858B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A6737C1B-CEE7-4CCC-A618-F439676FDA2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FCFE7F47-A375-4301-99A0-D3D19983C1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6" name="直線コネクタ 405">
          <a:extLst>
            <a:ext uri="{FF2B5EF4-FFF2-40B4-BE49-F238E27FC236}">
              <a16:creationId xmlns:a16="http://schemas.microsoft.com/office/drawing/2014/main" id="{FA67F768-7186-4DAE-9788-D395D6C3FA98}"/>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F5BA24C3-6060-455B-9C0E-63D9D5E703E6}"/>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8" name="直線コネクタ 407">
          <a:extLst>
            <a:ext uri="{FF2B5EF4-FFF2-40B4-BE49-F238E27FC236}">
              <a16:creationId xmlns:a16="http://schemas.microsoft.com/office/drawing/2014/main" id="{2B86E07C-1DC3-4B37-AD62-D0B7EFAAA1AC}"/>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B62BB615-3710-4203-A5D9-45F60E727887}"/>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10" name="直線コネクタ 409">
          <a:extLst>
            <a:ext uri="{FF2B5EF4-FFF2-40B4-BE49-F238E27FC236}">
              <a16:creationId xmlns:a16="http://schemas.microsoft.com/office/drawing/2014/main" id="{5860C41D-9EFC-4DC4-98FD-E7C4AF0498F4}"/>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6366</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DCC658F6-CC39-4864-BC4A-FF3AF3E614C4}"/>
            </a:ext>
          </a:extLst>
        </xdr:cNvPr>
        <xdr:cNvSpPr txBox="1"/>
      </xdr:nvSpPr>
      <xdr:spPr>
        <a:xfrm>
          <a:off x="4673600" y="1766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154939</xdr:rowOff>
    </xdr:from>
    <xdr:to>
      <xdr:col>24</xdr:col>
      <xdr:colOff>114300</xdr:colOff>
      <xdr:row>104</xdr:row>
      <xdr:rowOff>85089</xdr:rowOff>
    </xdr:to>
    <xdr:sp macro="" textlink="">
      <xdr:nvSpPr>
        <xdr:cNvPr id="412" name="フローチャート: 判断 411">
          <a:extLst>
            <a:ext uri="{FF2B5EF4-FFF2-40B4-BE49-F238E27FC236}">
              <a16:creationId xmlns:a16="http://schemas.microsoft.com/office/drawing/2014/main" id="{D8767999-C4B7-4E78-B2AA-B8C42DD468AA}"/>
            </a:ext>
          </a:extLst>
        </xdr:cNvPr>
        <xdr:cNvSpPr/>
      </xdr:nvSpPr>
      <xdr:spPr>
        <a:xfrm>
          <a:off x="4584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13" name="フローチャート: 判断 412">
          <a:extLst>
            <a:ext uri="{FF2B5EF4-FFF2-40B4-BE49-F238E27FC236}">
              <a16:creationId xmlns:a16="http://schemas.microsoft.com/office/drawing/2014/main" id="{8EB385D3-7E64-4248-AFEE-A8E0DE0E367D}"/>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14" name="フローチャート: 判断 413">
          <a:extLst>
            <a:ext uri="{FF2B5EF4-FFF2-40B4-BE49-F238E27FC236}">
              <a16:creationId xmlns:a16="http://schemas.microsoft.com/office/drawing/2014/main" id="{D513A582-0668-4CAD-97C9-6B109B444A84}"/>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5" name="フローチャート: 判断 414">
          <a:extLst>
            <a:ext uri="{FF2B5EF4-FFF2-40B4-BE49-F238E27FC236}">
              <a16:creationId xmlns:a16="http://schemas.microsoft.com/office/drawing/2014/main" id="{0EAC382C-B092-4E8C-8BB8-299B8A950772}"/>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16" name="フローチャート: 判断 415">
          <a:extLst>
            <a:ext uri="{FF2B5EF4-FFF2-40B4-BE49-F238E27FC236}">
              <a16:creationId xmlns:a16="http://schemas.microsoft.com/office/drawing/2014/main" id="{C128C863-65A3-498D-8945-EEA30B79AAC4}"/>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CA3A9F3-D8FD-4754-996C-7AB1B51A2A3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A8CDFAC-0D62-4BE9-8D19-D18059B8B81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61AC01E-9120-4D26-B5E4-6D8A6ED1227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4727B60-E4EF-4B02-96CD-8BF01FD87CB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F61C551-7F6E-43A7-9E0C-0736084F31C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133350</xdr:rowOff>
    </xdr:from>
    <xdr:to>
      <xdr:col>24</xdr:col>
      <xdr:colOff>114300</xdr:colOff>
      <xdr:row>105</xdr:row>
      <xdr:rowOff>63500</xdr:rowOff>
    </xdr:to>
    <xdr:sp macro="" textlink="">
      <xdr:nvSpPr>
        <xdr:cNvPr id="422" name="楕円 421">
          <a:extLst>
            <a:ext uri="{FF2B5EF4-FFF2-40B4-BE49-F238E27FC236}">
              <a16:creationId xmlns:a16="http://schemas.microsoft.com/office/drawing/2014/main" id="{CFBCDF41-7A36-46F4-BF4F-F5973E31EA4E}"/>
            </a:ext>
          </a:extLst>
        </xdr:cNvPr>
        <xdr:cNvSpPr/>
      </xdr:nvSpPr>
      <xdr:spPr>
        <a:xfrm>
          <a:off x="45847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111777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57472217-B923-450B-9267-576A1D9EA753}"/>
            </a:ext>
          </a:extLst>
        </xdr:cNvPr>
        <xdr:cNvSpPr txBox="1"/>
      </xdr:nvSpPr>
      <xdr:spPr>
        <a:xfrm>
          <a:off x="4673600" y="1794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95250</xdr:rowOff>
    </xdr:from>
    <xdr:to>
      <xdr:col>20</xdr:col>
      <xdr:colOff>38100</xdr:colOff>
      <xdr:row>105</xdr:row>
      <xdr:rowOff>25400</xdr:rowOff>
    </xdr:to>
    <xdr:sp macro="" textlink="">
      <xdr:nvSpPr>
        <xdr:cNvPr id="424" name="楕円 423">
          <a:extLst>
            <a:ext uri="{FF2B5EF4-FFF2-40B4-BE49-F238E27FC236}">
              <a16:creationId xmlns:a16="http://schemas.microsoft.com/office/drawing/2014/main" id="{B19BD06D-98BC-4238-A542-83C4A6FDEF26}"/>
            </a:ext>
          </a:extLst>
        </xdr:cNvPr>
        <xdr:cNvSpPr/>
      </xdr:nvSpPr>
      <xdr:spPr>
        <a:xfrm>
          <a:off x="3746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146050</xdr:rowOff>
    </xdr:from>
    <xdr:to>
      <xdr:col>24</xdr:col>
      <xdr:colOff>63500</xdr:colOff>
      <xdr:row>105</xdr:row>
      <xdr:rowOff>12700</xdr:rowOff>
    </xdr:to>
    <xdr:cxnSp macro="">
      <xdr:nvCxnSpPr>
        <xdr:cNvPr id="425" name="直線コネクタ 424">
          <a:extLst>
            <a:ext uri="{FF2B5EF4-FFF2-40B4-BE49-F238E27FC236}">
              <a16:creationId xmlns:a16="http://schemas.microsoft.com/office/drawing/2014/main" id="{DA77245A-AD0D-43C7-8FF9-A1D7D378AE52}"/>
            </a:ext>
          </a:extLst>
        </xdr:cNvPr>
        <xdr:cNvCxnSpPr/>
      </xdr:nvCxnSpPr>
      <xdr:spPr>
        <a:xfrm>
          <a:off x="3797300" y="17976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74930</xdr:rowOff>
    </xdr:from>
    <xdr:to>
      <xdr:col>15</xdr:col>
      <xdr:colOff>101600</xdr:colOff>
      <xdr:row>105</xdr:row>
      <xdr:rowOff>5080</xdr:rowOff>
    </xdr:to>
    <xdr:sp macro="" textlink="">
      <xdr:nvSpPr>
        <xdr:cNvPr id="426" name="楕円 425">
          <a:extLst>
            <a:ext uri="{FF2B5EF4-FFF2-40B4-BE49-F238E27FC236}">
              <a16:creationId xmlns:a16="http://schemas.microsoft.com/office/drawing/2014/main" id="{A64F7AD0-279E-473E-ACF5-10EE2B696259}"/>
            </a:ext>
          </a:extLst>
        </xdr:cNvPr>
        <xdr:cNvSpPr/>
      </xdr:nvSpPr>
      <xdr:spPr>
        <a:xfrm>
          <a:off x="2857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125730</xdr:rowOff>
    </xdr:from>
    <xdr:to>
      <xdr:col>19</xdr:col>
      <xdr:colOff>177800</xdr:colOff>
      <xdr:row>104</xdr:row>
      <xdr:rowOff>146050</xdr:rowOff>
    </xdr:to>
    <xdr:cxnSp macro="">
      <xdr:nvCxnSpPr>
        <xdr:cNvPr id="427" name="直線コネクタ 426">
          <a:extLst>
            <a:ext uri="{FF2B5EF4-FFF2-40B4-BE49-F238E27FC236}">
              <a16:creationId xmlns:a16="http://schemas.microsoft.com/office/drawing/2014/main" id="{E0A62F72-4647-4E6D-BD68-0D807F0A7894}"/>
            </a:ext>
          </a:extLst>
        </xdr:cNvPr>
        <xdr:cNvCxnSpPr/>
      </xdr:nvCxnSpPr>
      <xdr:spPr>
        <a:xfrm>
          <a:off x="2908300" y="179565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55880</xdr:rowOff>
    </xdr:from>
    <xdr:to>
      <xdr:col>10</xdr:col>
      <xdr:colOff>165100</xdr:colOff>
      <xdr:row>104</xdr:row>
      <xdr:rowOff>157480</xdr:rowOff>
    </xdr:to>
    <xdr:sp macro="" textlink="">
      <xdr:nvSpPr>
        <xdr:cNvPr id="428" name="楕円 427">
          <a:extLst>
            <a:ext uri="{FF2B5EF4-FFF2-40B4-BE49-F238E27FC236}">
              <a16:creationId xmlns:a16="http://schemas.microsoft.com/office/drawing/2014/main" id="{377D807A-6477-4393-B85B-532D92FD11D4}"/>
            </a:ext>
          </a:extLst>
        </xdr:cNvPr>
        <xdr:cNvSpPr/>
      </xdr:nvSpPr>
      <xdr:spPr>
        <a:xfrm>
          <a:off x="1968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106680</xdr:rowOff>
    </xdr:from>
    <xdr:to>
      <xdr:col>15</xdr:col>
      <xdr:colOff>50800</xdr:colOff>
      <xdr:row>104</xdr:row>
      <xdr:rowOff>125730</xdr:rowOff>
    </xdr:to>
    <xdr:cxnSp macro="">
      <xdr:nvCxnSpPr>
        <xdr:cNvPr id="429" name="直線コネクタ 428">
          <a:extLst>
            <a:ext uri="{FF2B5EF4-FFF2-40B4-BE49-F238E27FC236}">
              <a16:creationId xmlns:a16="http://schemas.microsoft.com/office/drawing/2014/main" id="{844C7FE4-5E49-4A70-BC7B-540AC512D6CF}"/>
            </a:ext>
          </a:extLst>
        </xdr:cNvPr>
        <xdr:cNvCxnSpPr/>
      </xdr:nvCxnSpPr>
      <xdr:spPr>
        <a:xfrm>
          <a:off x="2019300" y="17937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30" name="楕円 429">
          <a:extLst>
            <a:ext uri="{FF2B5EF4-FFF2-40B4-BE49-F238E27FC236}">
              <a16:creationId xmlns:a16="http://schemas.microsoft.com/office/drawing/2014/main" id="{318C6FE3-89E3-435C-A250-9A185DE25D9D}"/>
            </a:ext>
          </a:extLst>
        </xdr:cNvPr>
        <xdr:cNvSpPr/>
      </xdr:nvSpPr>
      <xdr:spPr>
        <a:xfrm>
          <a:off x="107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106680</xdr:rowOff>
    </xdr:from>
    <xdr:to>
      <xdr:col>10</xdr:col>
      <xdr:colOff>114300</xdr:colOff>
      <xdr:row>104</xdr:row>
      <xdr:rowOff>106680</xdr:rowOff>
    </xdr:to>
    <xdr:cxnSp macro="">
      <xdr:nvCxnSpPr>
        <xdr:cNvPr id="431" name="直線コネクタ 430">
          <a:extLst>
            <a:ext uri="{FF2B5EF4-FFF2-40B4-BE49-F238E27FC236}">
              <a16:creationId xmlns:a16="http://schemas.microsoft.com/office/drawing/2014/main" id="{CF4ADC54-CAFB-46A0-A283-98CD544EF226}"/>
            </a:ext>
          </a:extLst>
        </xdr:cNvPr>
        <xdr:cNvCxnSpPr/>
      </xdr:nvCxnSpPr>
      <xdr:spPr>
        <a:xfrm>
          <a:off x="1130300" y="17937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32" name="n_1aveValue【港湾・漁港】&#10;有形固定資産減価償却率">
          <a:extLst>
            <a:ext uri="{FF2B5EF4-FFF2-40B4-BE49-F238E27FC236}">
              <a16:creationId xmlns:a16="http://schemas.microsoft.com/office/drawing/2014/main" id="{CAD451A5-BB2F-47DD-B648-0C070A227DFC}"/>
            </a:ext>
          </a:extLst>
        </xdr:cNvPr>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433" name="n_2aveValue【港湾・漁港】&#10;有形固定資産減価償却率">
          <a:extLst>
            <a:ext uri="{FF2B5EF4-FFF2-40B4-BE49-F238E27FC236}">
              <a16:creationId xmlns:a16="http://schemas.microsoft.com/office/drawing/2014/main" id="{7E550E37-34A7-423B-8053-CA344BE47CE8}"/>
            </a:ext>
          </a:extLst>
        </xdr:cNvPr>
        <xdr:cNvSpPr txBox="1"/>
      </xdr:nvSpPr>
      <xdr:spPr>
        <a:xfrm>
          <a:off x="2705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34" name="n_3aveValue【港湾・漁港】&#10;有形固定資産減価償却率">
          <a:extLst>
            <a:ext uri="{FF2B5EF4-FFF2-40B4-BE49-F238E27FC236}">
              <a16:creationId xmlns:a16="http://schemas.microsoft.com/office/drawing/2014/main" id="{B883918B-8CA6-4E2A-B896-BA0BA4167203}"/>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73677</xdr:rowOff>
    </xdr:from>
    <xdr:ext cx="405111" cy="259045"/>
    <xdr:sp macro="" textlink="">
      <xdr:nvSpPr>
        <xdr:cNvPr id="435" name="n_4aveValue【港湾・漁港】&#10;有形固定資産減価償却率">
          <a:extLst>
            <a:ext uri="{FF2B5EF4-FFF2-40B4-BE49-F238E27FC236}">
              <a16:creationId xmlns:a16="http://schemas.microsoft.com/office/drawing/2014/main" id="{A8A89D33-F353-4EC3-A8FD-09AC70FE4592}"/>
            </a:ext>
          </a:extLst>
        </xdr:cNvPr>
        <xdr:cNvSpPr txBox="1"/>
      </xdr:nvSpPr>
      <xdr:spPr>
        <a:xfrm>
          <a:off x="9277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16527</xdr:rowOff>
    </xdr:from>
    <xdr:ext cx="405111" cy="259045"/>
    <xdr:sp macro="" textlink="">
      <xdr:nvSpPr>
        <xdr:cNvPr id="436" name="n_1mainValue【港湾・漁港】&#10;有形固定資産減価償却率">
          <a:extLst>
            <a:ext uri="{FF2B5EF4-FFF2-40B4-BE49-F238E27FC236}">
              <a16:creationId xmlns:a16="http://schemas.microsoft.com/office/drawing/2014/main" id="{5C4E388F-7193-4E65-86C7-081F4BC9BA4A}"/>
            </a:ext>
          </a:extLst>
        </xdr:cNvPr>
        <xdr:cNvSpPr txBox="1"/>
      </xdr:nvSpPr>
      <xdr:spPr>
        <a:xfrm>
          <a:off x="3582044" y="180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167657</xdr:rowOff>
    </xdr:from>
    <xdr:ext cx="405111" cy="259045"/>
    <xdr:sp macro="" textlink="">
      <xdr:nvSpPr>
        <xdr:cNvPr id="437" name="n_2mainValue【港湾・漁港】&#10;有形固定資産減価償却率">
          <a:extLst>
            <a:ext uri="{FF2B5EF4-FFF2-40B4-BE49-F238E27FC236}">
              <a16:creationId xmlns:a16="http://schemas.microsoft.com/office/drawing/2014/main" id="{49BE271C-40BE-4A2D-A8D5-D560FB0DCD0F}"/>
            </a:ext>
          </a:extLst>
        </xdr:cNvPr>
        <xdr:cNvSpPr txBox="1"/>
      </xdr:nvSpPr>
      <xdr:spPr>
        <a:xfrm>
          <a:off x="2705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148607</xdr:rowOff>
    </xdr:from>
    <xdr:ext cx="405111" cy="259045"/>
    <xdr:sp macro="" textlink="">
      <xdr:nvSpPr>
        <xdr:cNvPr id="438" name="n_3mainValue【港湾・漁港】&#10;有形固定資産減価償却率">
          <a:extLst>
            <a:ext uri="{FF2B5EF4-FFF2-40B4-BE49-F238E27FC236}">
              <a16:creationId xmlns:a16="http://schemas.microsoft.com/office/drawing/2014/main" id="{DE391F53-8D36-4775-87A7-41898E9BEEA2}"/>
            </a:ext>
          </a:extLst>
        </xdr:cNvPr>
        <xdr:cNvSpPr txBox="1"/>
      </xdr:nvSpPr>
      <xdr:spPr>
        <a:xfrm>
          <a:off x="1816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148607</xdr:rowOff>
    </xdr:from>
    <xdr:ext cx="405111" cy="259045"/>
    <xdr:sp macro="" textlink="">
      <xdr:nvSpPr>
        <xdr:cNvPr id="439" name="n_4mainValue【港湾・漁港】&#10;有形固定資産減価償却率">
          <a:extLst>
            <a:ext uri="{FF2B5EF4-FFF2-40B4-BE49-F238E27FC236}">
              <a16:creationId xmlns:a16="http://schemas.microsoft.com/office/drawing/2014/main" id="{36E24482-001D-45FD-9210-A895F9D48441}"/>
            </a:ext>
          </a:extLst>
        </xdr:cNvPr>
        <xdr:cNvSpPr txBox="1"/>
      </xdr:nvSpPr>
      <xdr:spPr>
        <a:xfrm>
          <a:off x="927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DE81975A-AEFF-4F80-842B-2CC54F37B2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5ECC54FF-AB0C-44CD-8494-C6B2B5DD1B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FBC2B556-60CE-4FE7-BA1A-5F89434B00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6531E976-06A0-49B2-B070-2D1C8EE648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D415855-3A58-4F90-9C69-D36E56968E1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4100DEA2-E653-465D-882A-63BBB90E67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F336BB12-5C79-4481-BAF4-C7EFDCE3AB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127BAB92-6499-480F-954D-8B59D7D23F9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A7C524B-0257-42EF-B7A3-186C1D6BC2E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E0A137F3-23A4-4213-AF6E-CAB12736CDE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608AFBD7-0CF4-40B2-80BA-1AFE682A977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159A37BC-706A-4F73-95CB-126DA95A44FD}"/>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99928F3D-60D6-4A6C-8497-F14BB0ECAC1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a:extLst>
            <a:ext uri="{FF2B5EF4-FFF2-40B4-BE49-F238E27FC236}">
              <a16:creationId xmlns:a16="http://schemas.microsoft.com/office/drawing/2014/main" id="{6DEB6196-1810-4F23-99FE-DC210B8A8BC2}"/>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B2E5F014-F621-444C-B0AE-04D2F26EE3D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a:extLst>
            <a:ext uri="{FF2B5EF4-FFF2-40B4-BE49-F238E27FC236}">
              <a16:creationId xmlns:a16="http://schemas.microsoft.com/office/drawing/2014/main" id="{005499C4-987B-4E7D-8928-78FF19E5E5D6}"/>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6619521A-DDD2-456B-B75B-CC2074066E7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a:extLst>
            <a:ext uri="{FF2B5EF4-FFF2-40B4-BE49-F238E27FC236}">
              <a16:creationId xmlns:a16="http://schemas.microsoft.com/office/drawing/2014/main" id="{25B12ED5-04AA-423E-8DE2-2C8E5E220B92}"/>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25C95CAF-15C4-4975-A18C-92CA6B8EA89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9" name="テキスト ボックス 458">
          <a:extLst>
            <a:ext uri="{FF2B5EF4-FFF2-40B4-BE49-F238E27FC236}">
              <a16:creationId xmlns:a16="http://schemas.microsoft.com/office/drawing/2014/main" id="{D1A9D89A-DCCD-48D5-B710-0D91061C137F}"/>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1D072DB8-AA0D-4C79-A4C1-2CF37FE302C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a:extLst>
            <a:ext uri="{FF2B5EF4-FFF2-40B4-BE49-F238E27FC236}">
              <a16:creationId xmlns:a16="http://schemas.microsoft.com/office/drawing/2014/main" id="{EE6D3CC9-5704-448C-BD0C-269E7514ADD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B4955CA1-E725-41F7-806E-C30CCC669EF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13095</xdr:rowOff>
    </xdr:from>
    <xdr:to>
      <xdr:col>54</xdr:col>
      <xdr:colOff>189865</xdr:colOff>
      <xdr:row>108</xdr:row>
      <xdr:rowOff>152361</xdr:rowOff>
    </xdr:to>
    <xdr:cxnSp macro="">
      <xdr:nvCxnSpPr>
        <xdr:cNvPr id="463" name="直線コネクタ 462">
          <a:extLst>
            <a:ext uri="{FF2B5EF4-FFF2-40B4-BE49-F238E27FC236}">
              <a16:creationId xmlns:a16="http://schemas.microsoft.com/office/drawing/2014/main" id="{3E04DEB4-3E98-4F56-95AD-20CA21868613}"/>
            </a:ext>
          </a:extLst>
        </xdr:cNvPr>
        <xdr:cNvCxnSpPr/>
      </xdr:nvCxnSpPr>
      <xdr:spPr>
        <a:xfrm flipV="1">
          <a:off x="10476865" y="17329545"/>
          <a:ext cx="0" cy="133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156188</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A3CF058E-7EBA-46A4-8547-5405906EE3A3}"/>
            </a:ext>
          </a:extLst>
        </xdr:cNvPr>
        <xdr:cNvSpPr txBox="1"/>
      </xdr:nvSpPr>
      <xdr:spPr>
        <a:xfrm>
          <a:off x="10515600" y="18672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152361</xdr:rowOff>
    </xdr:from>
    <xdr:to>
      <xdr:col>55</xdr:col>
      <xdr:colOff>88900</xdr:colOff>
      <xdr:row>108</xdr:row>
      <xdr:rowOff>152361</xdr:rowOff>
    </xdr:to>
    <xdr:cxnSp macro="">
      <xdr:nvCxnSpPr>
        <xdr:cNvPr id="465" name="直線コネクタ 464">
          <a:extLst>
            <a:ext uri="{FF2B5EF4-FFF2-40B4-BE49-F238E27FC236}">
              <a16:creationId xmlns:a16="http://schemas.microsoft.com/office/drawing/2014/main" id="{E5356708-20EC-4215-A1D3-F35EB0C0E9E1}"/>
            </a:ext>
          </a:extLst>
        </xdr:cNvPr>
        <xdr:cNvCxnSpPr/>
      </xdr:nvCxnSpPr>
      <xdr:spPr>
        <a:xfrm>
          <a:off x="10388600" y="1866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131222</xdr:rowOff>
    </xdr:from>
    <xdr:ext cx="690189" cy="259045"/>
    <xdr:sp macro="" textlink="">
      <xdr:nvSpPr>
        <xdr:cNvPr id="466" name="【港湾・漁港】&#10;一人当たり有形固定資産（償却資産）額最大値テキスト">
          <a:extLst>
            <a:ext uri="{FF2B5EF4-FFF2-40B4-BE49-F238E27FC236}">
              <a16:creationId xmlns:a16="http://schemas.microsoft.com/office/drawing/2014/main" id="{7AFF660A-4488-4F68-952C-B81CC01BC050}"/>
            </a:ext>
          </a:extLst>
        </xdr:cNvPr>
        <xdr:cNvSpPr txBox="1"/>
      </xdr:nvSpPr>
      <xdr:spPr>
        <a:xfrm>
          <a:off x="10515600" y="17104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13095</xdr:rowOff>
    </xdr:from>
    <xdr:to>
      <xdr:col>55</xdr:col>
      <xdr:colOff>88900</xdr:colOff>
      <xdr:row>101</xdr:row>
      <xdr:rowOff>13095</xdr:rowOff>
    </xdr:to>
    <xdr:cxnSp macro="">
      <xdr:nvCxnSpPr>
        <xdr:cNvPr id="467" name="直線コネクタ 466">
          <a:extLst>
            <a:ext uri="{FF2B5EF4-FFF2-40B4-BE49-F238E27FC236}">
              <a16:creationId xmlns:a16="http://schemas.microsoft.com/office/drawing/2014/main" id="{082CBC07-43FD-42B6-8269-B668DB7B74FA}"/>
            </a:ext>
          </a:extLst>
        </xdr:cNvPr>
        <xdr:cNvCxnSpPr/>
      </xdr:nvCxnSpPr>
      <xdr:spPr>
        <a:xfrm>
          <a:off x="10388600" y="1732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52872</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6193C5BF-90FB-4AFE-B612-7998066108B2}"/>
            </a:ext>
          </a:extLst>
        </xdr:cNvPr>
        <xdr:cNvSpPr txBox="1"/>
      </xdr:nvSpPr>
      <xdr:spPr>
        <a:xfrm>
          <a:off x="10515600" y="1839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74445</xdr:rowOff>
    </xdr:from>
    <xdr:to>
      <xdr:col>55</xdr:col>
      <xdr:colOff>50800</xdr:colOff>
      <xdr:row>108</xdr:row>
      <xdr:rowOff>4595</xdr:rowOff>
    </xdr:to>
    <xdr:sp macro="" textlink="">
      <xdr:nvSpPr>
        <xdr:cNvPr id="469" name="フローチャート: 判断 468">
          <a:extLst>
            <a:ext uri="{FF2B5EF4-FFF2-40B4-BE49-F238E27FC236}">
              <a16:creationId xmlns:a16="http://schemas.microsoft.com/office/drawing/2014/main" id="{DF9FA779-0C68-48DC-B3FB-C38422F3AFC7}"/>
            </a:ext>
          </a:extLst>
        </xdr:cNvPr>
        <xdr:cNvSpPr/>
      </xdr:nvSpPr>
      <xdr:spPr>
        <a:xfrm>
          <a:off x="10426700" y="184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15053</xdr:rowOff>
    </xdr:from>
    <xdr:to>
      <xdr:col>50</xdr:col>
      <xdr:colOff>165100</xdr:colOff>
      <xdr:row>106</xdr:row>
      <xdr:rowOff>116653</xdr:rowOff>
    </xdr:to>
    <xdr:sp macro="" textlink="">
      <xdr:nvSpPr>
        <xdr:cNvPr id="470" name="フローチャート: 判断 469">
          <a:extLst>
            <a:ext uri="{FF2B5EF4-FFF2-40B4-BE49-F238E27FC236}">
              <a16:creationId xmlns:a16="http://schemas.microsoft.com/office/drawing/2014/main" id="{F91549C0-06C7-4EB0-AA21-A8937A39D1C3}"/>
            </a:ext>
          </a:extLst>
        </xdr:cNvPr>
        <xdr:cNvSpPr/>
      </xdr:nvSpPr>
      <xdr:spPr>
        <a:xfrm>
          <a:off x="9588500" y="1818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30420</xdr:rowOff>
    </xdr:from>
    <xdr:to>
      <xdr:col>46</xdr:col>
      <xdr:colOff>38100</xdr:colOff>
      <xdr:row>106</xdr:row>
      <xdr:rowOff>132020</xdr:rowOff>
    </xdr:to>
    <xdr:sp macro="" textlink="">
      <xdr:nvSpPr>
        <xdr:cNvPr id="471" name="フローチャート: 判断 470">
          <a:extLst>
            <a:ext uri="{FF2B5EF4-FFF2-40B4-BE49-F238E27FC236}">
              <a16:creationId xmlns:a16="http://schemas.microsoft.com/office/drawing/2014/main" id="{15DB95E7-B460-4F25-B726-70E7208F40C3}"/>
            </a:ext>
          </a:extLst>
        </xdr:cNvPr>
        <xdr:cNvSpPr/>
      </xdr:nvSpPr>
      <xdr:spPr>
        <a:xfrm>
          <a:off x="8699500" y="1820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162210</xdr:rowOff>
    </xdr:from>
    <xdr:to>
      <xdr:col>41</xdr:col>
      <xdr:colOff>101600</xdr:colOff>
      <xdr:row>106</xdr:row>
      <xdr:rowOff>92360</xdr:rowOff>
    </xdr:to>
    <xdr:sp macro="" textlink="">
      <xdr:nvSpPr>
        <xdr:cNvPr id="472" name="フローチャート: 判断 471">
          <a:extLst>
            <a:ext uri="{FF2B5EF4-FFF2-40B4-BE49-F238E27FC236}">
              <a16:creationId xmlns:a16="http://schemas.microsoft.com/office/drawing/2014/main" id="{A95CD35E-C727-4F48-A58B-6DEF4332E9CD}"/>
            </a:ext>
          </a:extLst>
        </xdr:cNvPr>
        <xdr:cNvSpPr/>
      </xdr:nvSpPr>
      <xdr:spPr>
        <a:xfrm>
          <a:off x="7810500" y="1816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39981</xdr:rowOff>
    </xdr:from>
    <xdr:to>
      <xdr:col>36</xdr:col>
      <xdr:colOff>165100</xdr:colOff>
      <xdr:row>106</xdr:row>
      <xdr:rowOff>141581</xdr:rowOff>
    </xdr:to>
    <xdr:sp macro="" textlink="">
      <xdr:nvSpPr>
        <xdr:cNvPr id="473" name="フローチャート: 判断 472">
          <a:extLst>
            <a:ext uri="{FF2B5EF4-FFF2-40B4-BE49-F238E27FC236}">
              <a16:creationId xmlns:a16="http://schemas.microsoft.com/office/drawing/2014/main" id="{EF1005BF-BB8E-4DED-BE3E-36C34D18BC96}"/>
            </a:ext>
          </a:extLst>
        </xdr:cNvPr>
        <xdr:cNvSpPr/>
      </xdr:nvSpPr>
      <xdr:spPr>
        <a:xfrm>
          <a:off x="6921500" y="182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768EAB8-C7EE-4736-B2E1-F2F8DA101B7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4814087-C00A-4AD5-8059-61A236911B8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C1DE38E-E7D5-4606-9998-5BC4F0650F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86611F5-11B6-4803-ACFE-C6596C80233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EEA14CB-B05A-4C52-AB81-FF062033521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6066</xdr:rowOff>
    </xdr:from>
    <xdr:to>
      <xdr:col>55</xdr:col>
      <xdr:colOff>50800</xdr:colOff>
      <xdr:row>107</xdr:row>
      <xdr:rowOff>107666</xdr:rowOff>
    </xdr:to>
    <xdr:sp macro="" textlink="">
      <xdr:nvSpPr>
        <xdr:cNvPr id="479" name="楕円 478">
          <a:extLst>
            <a:ext uri="{FF2B5EF4-FFF2-40B4-BE49-F238E27FC236}">
              <a16:creationId xmlns:a16="http://schemas.microsoft.com/office/drawing/2014/main" id="{A37C47DD-C545-4045-89BA-F5C42D74C30B}"/>
            </a:ext>
          </a:extLst>
        </xdr:cNvPr>
        <xdr:cNvSpPr/>
      </xdr:nvSpPr>
      <xdr:spPr>
        <a:xfrm>
          <a:off x="10426700" y="183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28943</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368E0BF5-3587-48A1-8ECB-04CC08ACE1EF}"/>
            </a:ext>
          </a:extLst>
        </xdr:cNvPr>
        <xdr:cNvSpPr txBox="1"/>
      </xdr:nvSpPr>
      <xdr:spPr>
        <a:xfrm>
          <a:off x="10515600" y="1820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10466</xdr:rowOff>
    </xdr:from>
    <xdr:to>
      <xdr:col>50</xdr:col>
      <xdr:colOff>165100</xdr:colOff>
      <xdr:row>107</xdr:row>
      <xdr:rowOff>112066</xdr:rowOff>
    </xdr:to>
    <xdr:sp macro="" textlink="">
      <xdr:nvSpPr>
        <xdr:cNvPr id="481" name="楕円 480">
          <a:extLst>
            <a:ext uri="{FF2B5EF4-FFF2-40B4-BE49-F238E27FC236}">
              <a16:creationId xmlns:a16="http://schemas.microsoft.com/office/drawing/2014/main" id="{34546D2F-D4A1-4666-A8C6-97FEE8798BDC}"/>
            </a:ext>
          </a:extLst>
        </xdr:cNvPr>
        <xdr:cNvSpPr/>
      </xdr:nvSpPr>
      <xdr:spPr>
        <a:xfrm>
          <a:off x="9588500" y="183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56866</xdr:rowOff>
    </xdr:from>
    <xdr:to>
      <xdr:col>55</xdr:col>
      <xdr:colOff>0</xdr:colOff>
      <xdr:row>107</xdr:row>
      <xdr:rowOff>61266</xdr:rowOff>
    </xdr:to>
    <xdr:cxnSp macro="">
      <xdr:nvCxnSpPr>
        <xdr:cNvPr id="482" name="直線コネクタ 481">
          <a:extLst>
            <a:ext uri="{FF2B5EF4-FFF2-40B4-BE49-F238E27FC236}">
              <a16:creationId xmlns:a16="http://schemas.microsoft.com/office/drawing/2014/main" id="{970CF2F6-F56A-482C-8762-D2CF793A5F25}"/>
            </a:ext>
          </a:extLst>
        </xdr:cNvPr>
        <xdr:cNvCxnSpPr/>
      </xdr:nvCxnSpPr>
      <xdr:spPr>
        <a:xfrm flipV="1">
          <a:off x="9639300" y="18402016"/>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14663</xdr:rowOff>
    </xdr:from>
    <xdr:to>
      <xdr:col>46</xdr:col>
      <xdr:colOff>38100</xdr:colOff>
      <xdr:row>107</xdr:row>
      <xdr:rowOff>116263</xdr:rowOff>
    </xdr:to>
    <xdr:sp macro="" textlink="">
      <xdr:nvSpPr>
        <xdr:cNvPr id="483" name="楕円 482">
          <a:extLst>
            <a:ext uri="{FF2B5EF4-FFF2-40B4-BE49-F238E27FC236}">
              <a16:creationId xmlns:a16="http://schemas.microsoft.com/office/drawing/2014/main" id="{63A8D265-BCEC-4D71-9E8F-AEA476C134E0}"/>
            </a:ext>
          </a:extLst>
        </xdr:cNvPr>
        <xdr:cNvSpPr/>
      </xdr:nvSpPr>
      <xdr:spPr>
        <a:xfrm>
          <a:off x="8699500" y="183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61266</xdr:rowOff>
    </xdr:from>
    <xdr:to>
      <xdr:col>50</xdr:col>
      <xdr:colOff>114300</xdr:colOff>
      <xdr:row>107</xdr:row>
      <xdr:rowOff>65463</xdr:rowOff>
    </xdr:to>
    <xdr:cxnSp macro="">
      <xdr:nvCxnSpPr>
        <xdr:cNvPr id="484" name="直線コネクタ 483">
          <a:extLst>
            <a:ext uri="{FF2B5EF4-FFF2-40B4-BE49-F238E27FC236}">
              <a16:creationId xmlns:a16="http://schemas.microsoft.com/office/drawing/2014/main" id="{8FB1DE35-7C0B-48DD-B19A-B5A1008C2F36}"/>
            </a:ext>
          </a:extLst>
        </xdr:cNvPr>
        <xdr:cNvCxnSpPr/>
      </xdr:nvCxnSpPr>
      <xdr:spPr>
        <a:xfrm flipV="1">
          <a:off x="8750300" y="18406416"/>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18844</xdr:rowOff>
    </xdr:from>
    <xdr:to>
      <xdr:col>41</xdr:col>
      <xdr:colOff>101600</xdr:colOff>
      <xdr:row>107</xdr:row>
      <xdr:rowOff>120444</xdr:rowOff>
    </xdr:to>
    <xdr:sp macro="" textlink="">
      <xdr:nvSpPr>
        <xdr:cNvPr id="485" name="楕円 484">
          <a:extLst>
            <a:ext uri="{FF2B5EF4-FFF2-40B4-BE49-F238E27FC236}">
              <a16:creationId xmlns:a16="http://schemas.microsoft.com/office/drawing/2014/main" id="{67293F17-B62F-4072-8384-3E15674D37DA}"/>
            </a:ext>
          </a:extLst>
        </xdr:cNvPr>
        <xdr:cNvSpPr/>
      </xdr:nvSpPr>
      <xdr:spPr>
        <a:xfrm>
          <a:off x="7810500" y="183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65463</xdr:rowOff>
    </xdr:from>
    <xdr:to>
      <xdr:col>45</xdr:col>
      <xdr:colOff>177800</xdr:colOff>
      <xdr:row>107</xdr:row>
      <xdr:rowOff>69644</xdr:rowOff>
    </xdr:to>
    <xdr:cxnSp macro="">
      <xdr:nvCxnSpPr>
        <xdr:cNvPr id="486" name="直線コネクタ 485">
          <a:extLst>
            <a:ext uri="{FF2B5EF4-FFF2-40B4-BE49-F238E27FC236}">
              <a16:creationId xmlns:a16="http://schemas.microsoft.com/office/drawing/2014/main" id="{B4F1F4D8-6305-4A28-B90D-AD3EE7C1C31F}"/>
            </a:ext>
          </a:extLst>
        </xdr:cNvPr>
        <xdr:cNvCxnSpPr/>
      </xdr:nvCxnSpPr>
      <xdr:spPr>
        <a:xfrm flipV="1">
          <a:off x="7861300" y="18410613"/>
          <a:ext cx="8890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23386</xdr:rowOff>
    </xdr:from>
    <xdr:to>
      <xdr:col>36</xdr:col>
      <xdr:colOff>165100</xdr:colOff>
      <xdr:row>107</xdr:row>
      <xdr:rowOff>124986</xdr:rowOff>
    </xdr:to>
    <xdr:sp macro="" textlink="">
      <xdr:nvSpPr>
        <xdr:cNvPr id="487" name="楕円 486">
          <a:extLst>
            <a:ext uri="{FF2B5EF4-FFF2-40B4-BE49-F238E27FC236}">
              <a16:creationId xmlns:a16="http://schemas.microsoft.com/office/drawing/2014/main" id="{BC2588AC-EE9A-4384-A7DA-8C0E21383691}"/>
            </a:ext>
          </a:extLst>
        </xdr:cNvPr>
        <xdr:cNvSpPr/>
      </xdr:nvSpPr>
      <xdr:spPr>
        <a:xfrm>
          <a:off x="6921500" y="1836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69644</xdr:rowOff>
    </xdr:from>
    <xdr:to>
      <xdr:col>41</xdr:col>
      <xdr:colOff>50800</xdr:colOff>
      <xdr:row>107</xdr:row>
      <xdr:rowOff>74186</xdr:rowOff>
    </xdr:to>
    <xdr:cxnSp macro="">
      <xdr:nvCxnSpPr>
        <xdr:cNvPr id="488" name="直線コネクタ 487">
          <a:extLst>
            <a:ext uri="{FF2B5EF4-FFF2-40B4-BE49-F238E27FC236}">
              <a16:creationId xmlns:a16="http://schemas.microsoft.com/office/drawing/2014/main" id="{461DC0AA-BDF4-43C8-909B-7F1562DBC4F9}"/>
            </a:ext>
          </a:extLst>
        </xdr:cNvPr>
        <xdr:cNvCxnSpPr/>
      </xdr:nvCxnSpPr>
      <xdr:spPr>
        <a:xfrm flipV="1">
          <a:off x="6972300" y="18414794"/>
          <a:ext cx="8890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133180</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F2BC3491-AC8D-4127-8211-F22C88CDFE25}"/>
            </a:ext>
          </a:extLst>
        </xdr:cNvPr>
        <xdr:cNvSpPr txBox="1"/>
      </xdr:nvSpPr>
      <xdr:spPr>
        <a:xfrm>
          <a:off x="9327095" y="1796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148547</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09EBC59F-CE34-441B-9709-646EAE300B3E}"/>
            </a:ext>
          </a:extLst>
        </xdr:cNvPr>
        <xdr:cNvSpPr txBox="1"/>
      </xdr:nvSpPr>
      <xdr:spPr>
        <a:xfrm>
          <a:off x="8450795" y="1797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108887</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8DBC3B72-28BF-4994-8682-B6201213C02D}"/>
            </a:ext>
          </a:extLst>
        </xdr:cNvPr>
        <xdr:cNvSpPr txBox="1"/>
      </xdr:nvSpPr>
      <xdr:spPr>
        <a:xfrm>
          <a:off x="7561795" y="1793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158108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BDC9D81C-FA3D-4D4E-A08C-39BE5B3B85C6}"/>
            </a:ext>
          </a:extLst>
        </xdr:cNvPr>
        <xdr:cNvSpPr txBox="1"/>
      </xdr:nvSpPr>
      <xdr:spPr>
        <a:xfrm>
          <a:off x="6672795" y="1798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103193</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E5B33FB8-9C0C-44FB-8CC7-9A5120F832EA}"/>
            </a:ext>
          </a:extLst>
        </xdr:cNvPr>
        <xdr:cNvSpPr txBox="1"/>
      </xdr:nvSpPr>
      <xdr:spPr>
        <a:xfrm>
          <a:off x="9327095" y="1844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107390</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FB17669F-E0C6-46AA-A9DA-BBF018D9ABC6}"/>
            </a:ext>
          </a:extLst>
        </xdr:cNvPr>
        <xdr:cNvSpPr txBox="1"/>
      </xdr:nvSpPr>
      <xdr:spPr>
        <a:xfrm>
          <a:off x="8450795" y="1845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111571</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EF87DF17-331B-47F6-AA11-AD476F0619B6}"/>
            </a:ext>
          </a:extLst>
        </xdr:cNvPr>
        <xdr:cNvSpPr txBox="1"/>
      </xdr:nvSpPr>
      <xdr:spPr>
        <a:xfrm>
          <a:off x="7561795" y="184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116113</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AD578D27-2187-45A5-A690-B4C793073260}"/>
            </a:ext>
          </a:extLst>
        </xdr:cNvPr>
        <xdr:cNvSpPr txBox="1"/>
      </xdr:nvSpPr>
      <xdr:spPr>
        <a:xfrm>
          <a:off x="6672795" y="1846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F6716847-82C3-42C1-9173-F61D1FB02D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1A92EF13-B0EC-4B4F-8B4B-FDCA2358FF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8C18A213-8CE2-44B8-AFC1-243C7C6443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DD08A0C-769D-4FB3-9E75-21C840DD27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A521C731-2999-4BC7-A566-B9D3394772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E7DA36FD-2A7A-4B62-9B12-45C6A2ABD81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1DE06E7D-B493-42E2-912B-817201945E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8557F8C-CF88-440E-8BCD-5A277DBBC4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A204B55C-1A81-4EDE-BA0D-1782A468E4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E6DB0E6B-7465-4C15-84C1-D8D3350FBE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9BD3DE3-71DD-4CDD-9C95-6605F90ABE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A11A2D2-BDB1-4BAA-AA82-9CC6DAF5C03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7F7D191D-52A9-4447-993F-7AFC2FC76EF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AA845C76-F3E8-4301-B154-F147533A9B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5604E649-FEF3-4211-89D1-A2D5390023E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48F9222C-C108-429B-A0BB-1727A60E11F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25634E21-8370-4174-B31C-B05E607A775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2F4F60B4-5BF6-4EFF-AC64-1785E7DD193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55C5E76F-31CD-4232-B0A6-2518798AAF7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B96EFDD8-B5B8-4F07-9C8A-97695124D97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D10D9083-6711-48E7-A382-356D2838596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693084AC-2C60-4330-ACBD-708EA59A112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3C58AE40-DDB5-45FC-ABB3-49C271E22F6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19253773-CC2D-4825-908C-B34510B9C8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CF94E9F8-E79E-47F8-8DCF-0C72C258D67C}"/>
            </a:ext>
          </a:extLst>
        </xdr:cNvPr>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30A7B2CD-CD9A-4310-8611-A026EA8860D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462DBD3F-6D47-447B-9A37-8D7E0B44430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9AA89F22-7EEA-4E65-B23B-CEFED6BF4DF4}"/>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25" name="直線コネクタ 524">
          <a:extLst>
            <a:ext uri="{FF2B5EF4-FFF2-40B4-BE49-F238E27FC236}">
              <a16:creationId xmlns:a16="http://schemas.microsoft.com/office/drawing/2014/main" id="{FF642768-AE09-426D-80E2-768D32CDA326}"/>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139717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D6ECCFBB-3ED5-4C1F-A6DF-2384BE3397DB}"/>
            </a:ext>
          </a:extLst>
        </xdr:cNvPr>
        <xdr:cNvSpPr txBox="1"/>
      </xdr:nvSpPr>
      <xdr:spPr>
        <a:xfrm>
          <a:off x="16357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527" name="フローチャート: 判断 526">
          <a:extLst>
            <a:ext uri="{FF2B5EF4-FFF2-40B4-BE49-F238E27FC236}">
              <a16:creationId xmlns:a16="http://schemas.microsoft.com/office/drawing/2014/main" id="{146E4846-81F4-44DD-959C-2F83C4F88DA5}"/>
            </a:ext>
          </a:extLst>
        </xdr:cNvPr>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55880</xdr:rowOff>
    </xdr:from>
    <xdr:to>
      <xdr:col>81</xdr:col>
      <xdr:colOff>101600</xdr:colOff>
      <xdr:row>37</xdr:row>
      <xdr:rowOff>157480</xdr:rowOff>
    </xdr:to>
    <xdr:sp macro="" textlink="">
      <xdr:nvSpPr>
        <xdr:cNvPr id="528" name="フローチャート: 判断 527">
          <a:extLst>
            <a:ext uri="{FF2B5EF4-FFF2-40B4-BE49-F238E27FC236}">
              <a16:creationId xmlns:a16="http://schemas.microsoft.com/office/drawing/2014/main" id="{C749C1F2-0D8D-4CCE-810D-7924C988CE17}"/>
            </a:ext>
          </a:extLst>
        </xdr:cNvPr>
        <xdr:cNvSpPr/>
      </xdr:nvSpPr>
      <xdr:spPr>
        <a:xfrm>
          <a:off x="15430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9" name="フローチャート: 判断 528">
          <a:extLst>
            <a:ext uri="{FF2B5EF4-FFF2-40B4-BE49-F238E27FC236}">
              <a16:creationId xmlns:a16="http://schemas.microsoft.com/office/drawing/2014/main" id="{36BCA0A3-0467-4710-B3E4-5B90007D62EB}"/>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30" name="フローチャート: 判断 529">
          <a:extLst>
            <a:ext uri="{FF2B5EF4-FFF2-40B4-BE49-F238E27FC236}">
              <a16:creationId xmlns:a16="http://schemas.microsoft.com/office/drawing/2014/main" id="{6239C4AD-71C8-46A3-AB6D-ED75C4336947}"/>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31" name="フローチャート: 判断 530">
          <a:extLst>
            <a:ext uri="{FF2B5EF4-FFF2-40B4-BE49-F238E27FC236}">
              <a16:creationId xmlns:a16="http://schemas.microsoft.com/office/drawing/2014/main" id="{87C79209-028F-4B90-8440-F0E092DBA808}"/>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EF8570D-ACE6-48F8-AD8A-3AA4164E11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934A2EB-836F-4813-B82E-B80B759864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F791D95-5274-4118-9C7B-08F342A53A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EA56259-DEE8-42F4-8F2F-C02E3D7EB1B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BE63715-CEF8-4B9C-B30B-9646DD1290A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124460</xdr:rowOff>
    </xdr:from>
    <xdr:to>
      <xdr:col>85</xdr:col>
      <xdr:colOff>177800</xdr:colOff>
      <xdr:row>41</xdr:row>
      <xdr:rowOff>54610</xdr:rowOff>
    </xdr:to>
    <xdr:sp macro="" textlink="">
      <xdr:nvSpPr>
        <xdr:cNvPr id="537" name="楕円 536">
          <a:extLst>
            <a:ext uri="{FF2B5EF4-FFF2-40B4-BE49-F238E27FC236}">
              <a16:creationId xmlns:a16="http://schemas.microsoft.com/office/drawing/2014/main" id="{462F18B5-E43B-4428-8928-63ABE95A3D78}"/>
            </a:ext>
          </a:extLst>
        </xdr:cNvPr>
        <xdr:cNvSpPr/>
      </xdr:nvSpPr>
      <xdr:spPr>
        <a:xfrm>
          <a:off x="16268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102887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6DFA80B3-5299-4442-B368-F92BBA3328F4}"/>
            </a:ext>
          </a:extLst>
        </xdr:cNvPr>
        <xdr:cNvSpPr txBox="1"/>
      </xdr:nvSpPr>
      <xdr:spPr>
        <a:xfrm>
          <a:off x="163576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xdr:rowOff>
    </xdr:from>
    <xdr:to>
      <xdr:col>81</xdr:col>
      <xdr:colOff>101600</xdr:colOff>
      <xdr:row>40</xdr:row>
      <xdr:rowOff>102235</xdr:rowOff>
    </xdr:to>
    <xdr:sp macro="" textlink="">
      <xdr:nvSpPr>
        <xdr:cNvPr id="539" name="楕円 538">
          <a:extLst>
            <a:ext uri="{FF2B5EF4-FFF2-40B4-BE49-F238E27FC236}">
              <a16:creationId xmlns:a16="http://schemas.microsoft.com/office/drawing/2014/main" id="{278749FF-2FE4-4CA9-BDB0-53770924F5D4}"/>
            </a:ext>
          </a:extLst>
        </xdr:cNvPr>
        <xdr:cNvSpPr/>
      </xdr:nvSpPr>
      <xdr:spPr>
        <a:xfrm>
          <a:off x="15430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51435</xdr:rowOff>
    </xdr:from>
    <xdr:to>
      <xdr:col>85</xdr:col>
      <xdr:colOff>127000</xdr:colOff>
      <xdr:row>41</xdr:row>
      <xdr:rowOff>3810</xdr:rowOff>
    </xdr:to>
    <xdr:cxnSp macro="">
      <xdr:nvCxnSpPr>
        <xdr:cNvPr id="540" name="直線コネクタ 539">
          <a:extLst>
            <a:ext uri="{FF2B5EF4-FFF2-40B4-BE49-F238E27FC236}">
              <a16:creationId xmlns:a16="http://schemas.microsoft.com/office/drawing/2014/main" id="{12CCD383-C31A-49AD-B997-2F3563BB80C3}"/>
            </a:ext>
          </a:extLst>
        </xdr:cNvPr>
        <xdr:cNvCxnSpPr/>
      </xdr:nvCxnSpPr>
      <xdr:spPr>
        <a:xfrm>
          <a:off x="15481300" y="690943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158750</xdr:rowOff>
    </xdr:from>
    <xdr:to>
      <xdr:col>76</xdr:col>
      <xdr:colOff>165100</xdr:colOff>
      <xdr:row>40</xdr:row>
      <xdr:rowOff>88900</xdr:rowOff>
    </xdr:to>
    <xdr:sp macro="" textlink="">
      <xdr:nvSpPr>
        <xdr:cNvPr id="541" name="楕円 540">
          <a:extLst>
            <a:ext uri="{FF2B5EF4-FFF2-40B4-BE49-F238E27FC236}">
              <a16:creationId xmlns:a16="http://schemas.microsoft.com/office/drawing/2014/main" id="{1090400F-BA12-4441-9DC7-F41250FF7419}"/>
            </a:ext>
          </a:extLst>
        </xdr:cNvPr>
        <xdr:cNvSpPr/>
      </xdr:nvSpPr>
      <xdr:spPr>
        <a:xfrm>
          <a:off x="1454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38100</xdr:rowOff>
    </xdr:from>
    <xdr:to>
      <xdr:col>81</xdr:col>
      <xdr:colOff>50800</xdr:colOff>
      <xdr:row>40</xdr:row>
      <xdr:rowOff>51435</xdr:rowOff>
    </xdr:to>
    <xdr:cxnSp macro="">
      <xdr:nvCxnSpPr>
        <xdr:cNvPr id="542" name="直線コネクタ 541">
          <a:extLst>
            <a:ext uri="{FF2B5EF4-FFF2-40B4-BE49-F238E27FC236}">
              <a16:creationId xmlns:a16="http://schemas.microsoft.com/office/drawing/2014/main" id="{F5D60868-3AE0-4332-AB6B-D09CD837F96D}"/>
            </a:ext>
          </a:extLst>
        </xdr:cNvPr>
        <xdr:cNvCxnSpPr/>
      </xdr:nvCxnSpPr>
      <xdr:spPr>
        <a:xfrm>
          <a:off x="14592300" y="68961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118745</xdr:rowOff>
    </xdr:from>
    <xdr:to>
      <xdr:col>72</xdr:col>
      <xdr:colOff>38100</xdr:colOff>
      <xdr:row>40</xdr:row>
      <xdr:rowOff>48895</xdr:rowOff>
    </xdr:to>
    <xdr:sp macro="" textlink="">
      <xdr:nvSpPr>
        <xdr:cNvPr id="543" name="楕円 542">
          <a:extLst>
            <a:ext uri="{FF2B5EF4-FFF2-40B4-BE49-F238E27FC236}">
              <a16:creationId xmlns:a16="http://schemas.microsoft.com/office/drawing/2014/main" id="{5420367D-EB99-4587-9068-C4D41CE9F1CD}"/>
            </a:ext>
          </a:extLst>
        </xdr:cNvPr>
        <xdr:cNvSpPr/>
      </xdr:nvSpPr>
      <xdr:spPr>
        <a:xfrm>
          <a:off x="13652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169545</xdr:rowOff>
    </xdr:from>
    <xdr:to>
      <xdr:col>76</xdr:col>
      <xdr:colOff>114300</xdr:colOff>
      <xdr:row>40</xdr:row>
      <xdr:rowOff>38100</xdr:rowOff>
    </xdr:to>
    <xdr:cxnSp macro="">
      <xdr:nvCxnSpPr>
        <xdr:cNvPr id="544" name="直線コネクタ 543">
          <a:extLst>
            <a:ext uri="{FF2B5EF4-FFF2-40B4-BE49-F238E27FC236}">
              <a16:creationId xmlns:a16="http://schemas.microsoft.com/office/drawing/2014/main" id="{2BB422B3-A48C-4B6B-92A1-DFC373B78A37}"/>
            </a:ext>
          </a:extLst>
        </xdr:cNvPr>
        <xdr:cNvCxnSpPr/>
      </xdr:nvCxnSpPr>
      <xdr:spPr>
        <a:xfrm>
          <a:off x="13703300" y="68560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120650</xdr:rowOff>
    </xdr:from>
    <xdr:to>
      <xdr:col>67</xdr:col>
      <xdr:colOff>101600</xdr:colOff>
      <xdr:row>40</xdr:row>
      <xdr:rowOff>50800</xdr:rowOff>
    </xdr:to>
    <xdr:sp macro="" textlink="">
      <xdr:nvSpPr>
        <xdr:cNvPr id="545" name="楕円 544">
          <a:extLst>
            <a:ext uri="{FF2B5EF4-FFF2-40B4-BE49-F238E27FC236}">
              <a16:creationId xmlns:a16="http://schemas.microsoft.com/office/drawing/2014/main" id="{667CE86E-E332-4AF1-B2D2-4724FEBDE695}"/>
            </a:ext>
          </a:extLst>
        </xdr:cNvPr>
        <xdr:cNvSpPr/>
      </xdr:nvSpPr>
      <xdr:spPr>
        <a:xfrm>
          <a:off x="1276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169545</xdr:rowOff>
    </xdr:from>
    <xdr:to>
      <xdr:col>71</xdr:col>
      <xdr:colOff>177800</xdr:colOff>
      <xdr:row>40</xdr:row>
      <xdr:rowOff>0</xdr:rowOff>
    </xdr:to>
    <xdr:cxnSp macro="">
      <xdr:nvCxnSpPr>
        <xdr:cNvPr id="546" name="直線コネクタ 545">
          <a:extLst>
            <a:ext uri="{FF2B5EF4-FFF2-40B4-BE49-F238E27FC236}">
              <a16:creationId xmlns:a16="http://schemas.microsoft.com/office/drawing/2014/main" id="{3FDDCBA1-62F2-4A37-8CD6-E199889E936F}"/>
            </a:ext>
          </a:extLst>
        </xdr:cNvPr>
        <xdr:cNvCxnSpPr/>
      </xdr:nvCxnSpPr>
      <xdr:spPr>
        <a:xfrm flipV="1">
          <a:off x="12814300" y="6856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2557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2EE9EA3D-AEC0-4605-838F-FC3C29003B12}"/>
            </a:ext>
          </a:extLst>
        </xdr:cNvPr>
        <xdr:cNvSpPr txBox="1"/>
      </xdr:nvSpPr>
      <xdr:spPr>
        <a:xfrm>
          <a:off x="15266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EC2F0D73-B0CB-425A-BF17-6F13F8A63952}"/>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C825CFB0-9BAC-4E33-8EF8-0D3B7374AB1B}"/>
            </a:ext>
          </a:extLst>
        </xdr:cNvPr>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3BB19D17-CA1B-46B7-B8CA-C8A0035FA761}"/>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93362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CFC5B305-26AF-4475-9D07-BDAAA8E2D4DC}"/>
            </a:ext>
          </a:extLst>
        </xdr:cNvPr>
        <xdr:cNvSpPr txBox="1"/>
      </xdr:nvSpPr>
      <xdr:spPr>
        <a:xfrm>
          <a:off x="152660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80027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A83E1A1D-AAE2-41EE-A5DF-A68CADE7CF14}"/>
            </a:ext>
          </a:extLst>
        </xdr:cNvPr>
        <xdr:cNvSpPr txBox="1"/>
      </xdr:nvSpPr>
      <xdr:spPr>
        <a:xfrm>
          <a:off x="14389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40022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F8DAE23E-6A09-4BE7-943B-4FA8D1211AE9}"/>
            </a:ext>
          </a:extLst>
        </xdr:cNvPr>
        <xdr:cNvSpPr txBox="1"/>
      </xdr:nvSpPr>
      <xdr:spPr>
        <a:xfrm>
          <a:off x="13500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41927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D2ACAB4-6657-4F3C-9A9D-ADB6F9C9BBD8}"/>
            </a:ext>
          </a:extLst>
        </xdr:cNvPr>
        <xdr:cNvSpPr txBox="1"/>
      </xdr:nvSpPr>
      <xdr:spPr>
        <a:xfrm>
          <a:off x="12611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42FA540C-F07F-43CF-A56B-CE09A9EEE0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50031BC6-8F37-407A-BC0D-F764CE766E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557EF34D-E4E5-4059-BBFD-E424354261F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037180A-54A1-4C43-B491-8B20FD1183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C15B171-CB71-4EA1-A1B9-CEB32685C13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5372A5F6-F6B2-4722-9231-D9B62D13F6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0A3F450-3B8B-4406-8F36-8F96A23A15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39B7477D-4076-46D9-B6A3-E0870C09195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9BA98F52-9C92-48B4-A197-935CA7CE35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ACE711CC-8641-448A-853B-0C1791ED3F5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F9CAA8FB-F165-4A3B-B6E9-0D86C80296B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EA360079-4C17-4122-A979-E4C355AD11B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2481584-6D02-46DC-B5E4-48170917A47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4EFEDF08-7780-4795-8363-9C7119EBDFB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542F2184-5ADF-46C2-93AD-F2DF2FC036A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95FE9968-44AF-4200-98B5-6A3976A4408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5EABB6B5-6994-4D08-A638-BE28A6071E7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802EDDFB-EE54-4C47-8977-930095087F5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A918A434-EC00-41B2-B41A-2F8C9D2C2AD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951CE883-6D68-4B66-A379-D9CC402C6D6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7814709-B8CD-433B-9561-50223D2F62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948F8FDE-52CA-440E-9D7C-CB7F594E69F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2137FF57-58DC-4AFD-9AB8-E7D01CAC03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578" name="直線コネクタ 577">
          <a:extLst>
            <a:ext uri="{FF2B5EF4-FFF2-40B4-BE49-F238E27FC236}">
              <a16:creationId xmlns:a16="http://schemas.microsoft.com/office/drawing/2014/main" id="{5551311B-D6E8-4D83-B1A4-7CDC8EAE73EE}"/>
            </a:ext>
          </a:extLst>
        </xdr:cNvPr>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E00E2861-A7FC-45FF-BE89-C4F322828090}"/>
            </a:ext>
          </a:extLst>
        </xdr:cNvPr>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580" name="直線コネクタ 579">
          <a:extLst>
            <a:ext uri="{FF2B5EF4-FFF2-40B4-BE49-F238E27FC236}">
              <a16:creationId xmlns:a16="http://schemas.microsoft.com/office/drawing/2014/main" id="{EFDEF520-0010-41B4-9C64-410CEFCF4A86}"/>
            </a:ext>
          </a:extLst>
        </xdr:cNvPr>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75EB420D-357D-4CA2-8048-B31D1068CD4A}"/>
            </a:ext>
          </a:extLst>
        </xdr:cNvPr>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582" name="直線コネクタ 581">
          <a:extLst>
            <a:ext uri="{FF2B5EF4-FFF2-40B4-BE49-F238E27FC236}">
              <a16:creationId xmlns:a16="http://schemas.microsoft.com/office/drawing/2014/main" id="{083048BB-0033-4E50-B32F-BC14CED5E476}"/>
            </a:ext>
          </a:extLst>
        </xdr:cNvPr>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143527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5B3DCD3-F75F-4ACA-BEE3-20108601D09B}"/>
            </a:ext>
          </a:extLst>
        </xdr:cNvPr>
        <xdr:cNvSpPr txBox="1"/>
      </xdr:nvSpPr>
      <xdr:spPr>
        <a:xfrm>
          <a:off x="22199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584" name="フローチャート: 判断 583">
          <a:extLst>
            <a:ext uri="{FF2B5EF4-FFF2-40B4-BE49-F238E27FC236}">
              <a16:creationId xmlns:a16="http://schemas.microsoft.com/office/drawing/2014/main" id="{AD7654BE-3DD7-477D-8AE4-09D5B8442F85}"/>
            </a:ext>
          </a:extLst>
        </xdr:cNvPr>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147320</xdr:rowOff>
    </xdr:from>
    <xdr:to>
      <xdr:col>112</xdr:col>
      <xdr:colOff>38100</xdr:colOff>
      <xdr:row>40</xdr:row>
      <xdr:rowOff>77470</xdr:rowOff>
    </xdr:to>
    <xdr:sp macro="" textlink="">
      <xdr:nvSpPr>
        <xdr:cNvPr id="585" name="フローチャート: 判断 584">
          <a:extLst>
            <a:ext uri="{FF2B5EF4-FFF2-40B4-BE49-F238E27FC236}">
              <a16:creationId xmlns:a16="http://schemas.microsoft.com/office/drawing/2014/main" id="{6EAC5C59-EDD4-42C1-9D02-0DF7CC285B17}"/>
            </a:ext>
          </a:extLst>
        </xdr:cNvPr>
        <xdr:cNvSpPr/>
      </xdr:nvSpPr>
      <xdr:spPr>
        <a:xfrm>
          <a:off x="21272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156845</xdr:rowOff>
    </xdr:from>
    <xdr:to>
      <xdr:col>107</xdr:col>
      <xdr:colOff>101600</xdr:colOff>
      <xdr:row>40</xdr:row>
      <xdr:rowOff>86995</xdr:rowOff>
    </xdr:to>
    <xdr:sp macro="" textlink="">
      <xdr:nvSpPr>
        <xdr:cNvPr id="586" name="フローチャート: 判断 585">
          <a:extLst>
            <a:ext uri="{FF2B5EF4-FFF2-40B4-BE49-F238E27FC236}">
              <a16:creationId xmlns:a16="http://schemas.microsoft.com/office/drawing/2014/main" id="{E65BA9D4-C217-4B47-89B4-EE30F1A0BBBE}"/>
            </a:ext>
          </a:extLst>
        </xdr:cNvPr>
        <xdr:cNvSpPr/>
      </xdr:nvSpPr>
      <xdr:spPr>
        <a:xfrm>
          <a:off x="20383500" y="68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587" name="フローチャート: 判断 586">
          <a:extLst>
            <a:ext uri="{FF2B5EF4-FFF2-40B4-BE49-F238E27FC236}">
              <a16:creationId xmlns:a16="http://schemas.microsoft.com/office/drawing/2014/main" id="{E81AAFCF-7198-49CF-B0F5-A419E7E5C61F}"/>
            </a:ext>
          </a:extLst>
        </xdr:cNvPr>
        <xdr:cNvSpPr/>
      </xdr:nvSpPr>
      <xdr:spPr>
        <a:xfrm>
          <a:off x="19494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149225</xdr:rowOff>
    </xdr:from>
    <xdr:to>
      <xdr:col>98</xdr:col>
      <xdr:colOff>38100</xdr:colOff>
      <xdr:row>40</xdr:row>
      <xdr:rowOff>79375</xdr:rowOff>
    </xdr:to>
    <xdr:sp macro="" textlink="">
      <xdr:nvSpPr>
        <xdr:cNvPr id="588" name="フローチャート: 判断 587">
          <a:extLst>
            <a:ext uri="{FF2B5EF4-FFF2-40B4-BE49-F238E27FC236}">
              <a16:creationId xmlns:a16="http://schemas.microsoft.com/office/drawing/2014/main" id="{770D9D40-E433-410A-902B-89036E279210}"/>
            </a:ext>
          </a:extLst>
        </xdr:cNvPr>
        <xdr:cNvSpPr/>
      </xdr:nvSpPr>
      <xdr:spPr>
        <a:xfrm>
          <a:off x="18605500" y="683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EB81E8E-1408-40E3-B9E9-8E9FE2314D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9635E30-E2B5-4FFB-BE23-10F70E2CE36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190023A-BFC7-421D-886D-C9511520BEC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7A8AD09-2840-4DF1-A546-27BB3DC620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1CE6A864-B00A-4591-A29C-D8F8FB9948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153035</xdr:rowOff>
    </xdr:from>
    <xdr:to>
      <xdr:col>116</xdr:col>
      <xdr:colOff>114300</xdr:colOff>
      <xdr:row>40</xdr:row>
      <xdr:rowOff>83185</xdr:rowOff>
    </xdr:to>
    <xdr:sp macro="" textlink="">
      <xdr:nvSpPr>
        <xdr:cNvPr id="594" name="楕円 593">
          <a:extLst>
            <a:ext uri="{FF2B5EF4-FFF2-40B4-BE49-F238E27FC236}">
              <a16:creationId xmlns:a16="http://schemas.microsoft.com/office/drawing/2014/main" id="{F365FF9B-F4CC-41FE-BF5D-505C30850733}"/>
            </a:ext>
          </a:extLst>
        </xdr:cNvPr>
        <xdr:cNvSpPr/>
      </xdr:nvSpPr>
      <xdr:spPr>
        <a:xfrm>
          <a:off x="221107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131462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1A792066-C19B-4680-B17A-184A2888726C}"/>
            </a:ext>
          </a:extLst>
        </xdr:cNvPr>
        <xdr:cNvSpPr txBox="1"/>
      </xdr:nvSpPr>
      <xdr:spPr>
        <a:xfrm>
          <a:off x="22199600" y="681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97790</xdr:rowOff>
    </xdr:from>
    <xdr:to>
      <xdr:col>112</xdr:col>
      <xdr:colOff>38100</xdr:colOff>
      <xdr:row>40</xdr:row>
      <xdr:rowOff>27940</xdr:rowOff>
    </xdr:to>
    <xdr:sp macro="" textlink="">
      <xdr:nvSpPr>
        <xdr:cNvPr id="596" name="楕円 595">
          <a:extLst>
            <a:ext uri="{FF2B5EF4-FFF2-40B4-BE49-F238E27FC236}">
              <a16:creationId xmlns:a16="http://schemas.microsoft.com/office/drawing/2014/main" id="{33539418-39E8-4F48-836C-966370DD3709}"/>
            </a:ext>
          </a:extLst>
        </xdr:cNvPr>
        <xdr:cNvSpPr/>
      </xdr:nvSpPr>
      <xdr:spPr>
        <a:xfrm>
          <a:off x="21272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148590</xdr:rowOff>
    </xdr:from>
    <xdr:to>
      <xdr:col>116</xdr:col>
      <xdr:colOff>63500</xdr:colOff>
      <xdr:row>40</xdr:row>
      <xdr:rowOff>32385</xdr:rowOff>
    </xdr:to>
    <xdr:cxnSp macro="">
      <xdr:nvCxnSpPr>
        <xdr:cNvPr id="597" name="直線コネクタ 596">
          <a:extLst>
            <a:ext uri="{FF2B5EF4-FFF2-40B4-BE49-F238E27FC236}">
              <a16:creationId xmlns:a16="http://schemas.microsoft.com/office/drawing/2014/main" id="{682ACDF1-BA12-4C2B-9C68-37791CECD9DF}"/>
            </a:ext>
          </a:extLst>
        </xdr:cNvPr>
        <xdr:cNvCxnSpPr/>
      </xdr:nvCxnSpPr>
      <xdr:spPr>
        <a:xfrm>
          <a:off x="21323300" y="683514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65405</xdr:rowOff>
    </xdr:from>
    <xdr:to>
      <xdr:col>107</xdr:col>
      <xdr:colOff>101600</xdr:colOff>
      <xdr:row>39</xdr:row>
      <xdr:rowOff>167005</xdr:rowOff>
    </xdr:to>
    <xdr:sp macro="" textlink="">
      <xdr:nvSpPr>
        <xdr:cNvPr id="598" name="楕円 597">
          <a:extLst>
            <a:ext uri="{FF2B5EF4-FFF2-40B4-BE49-F238E27FC236}">
              <a16:creationId xmlns:a16="http://schemas.microsoft.com/office/drawing/2014/main" id="{F7E293FA-5504-480E-99E4-53D98E2C9200}"/>
            </a:ext>
          </a:extLst>
        </xdr:cNvPr>
        <xdr:cNvSpPr/>
      </xdr:nvSpPr>
      <xdr:spPr>
        <a:xfrm>
          <a:off x="20383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116205</xdr:rowOff>
    </xdr:from>
    <xdr:to>
      <xdr:col>111</xdr:col>
      <xdr:colOff>177800</xdr:colOff>
      <xdr:row>39</xdr:row>
      <xdr:rowOff>148590</xdr:rowOff>
    </xdr:to>
    <xdr:cxnSp macro="">
      <xdr:nvCxnSpPr>
        <xdr:cNvPr id="599" name="直線コネクタ 598">
          <a:extLst>
            <a:ext uri="{FF2B5EF4-FFF2-40B4-BE49-F238E27FC236}">
              <a16:creationId xmlns:a16="http://schemas.microsoft.com/office/drawing/2014/main" id="{983AC020-8ECD-43BE-902D-8D1754D5650B}"/>
            </a:ext>
          </a:extLst>
        </xdr:cNvPr>
        <xdr:cNvCxnSpPr/>
      </xdr:nvCxnSpPr>
      <xdr:spPr>
        <a:xfrm>
          <a:off x="20434300" y="6802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600" name="楕円 599">
          <a:extLst>
            <a:ext uri="{FF2B5EF4-FFF2-40B4-BE49-F238E27FC236}">
              <a16:creationId xmlns:a16="http://schemas.microsoft.com/office/drawing/2014/main" id="{7A44D9E9-F922-49A6-8493-DE951AA496AE}"/>
            </a:ext>
          </a:extLst>
        </xdr:cNvPr>
        <xdr:cNvSpPr/>
      </xdr:nvSpPr>
      <xdr:spPr>
        <a:xfrm>
          <a:off x="19494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116205</xdr:rowOff>
    </xdr:from>
    <xdr:to>
      <xdr:col>107</xdr:col>
      <xdr:colOff>50800</xdr:colOff>
      <xdr:row>39</xdr:row>
      <xdr:rowOff>121920</xdr:rowOff>
    </xdr:to>
    <xdr:cxnSp macro="">
      <xdr:nvCxnSpPr>
        <xdr:cNvPr id="601" name="直線コネクタ 600">
          <a:extLst>
            <a:ext uri="{FF2B5EF4-FFF2-40B4-BE49-F238E27FC236}">
              <a16:creationId xmlns:a16="http://schemas.microsoft.com/office/drawing/2014/main" id="{345FA160-AA04-42F2-A733-DBA15C8CF306}"/>
            </a:ext>
          </a:extLst>
        </xdr:cNvPr>
        <xdr:cNvCxnSpPr/>
      </xdr:nvCxnSpPr>
      <xdr:spPr>
        <a:xfrm flipV="1">
          <a:off x="19545300" y="680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78740</xdr:rowOff>
    </xdr:from>
    <xdr:to>
      <xdr:col>98</xdr:col>
      <xdr:colOff>38100</xdr:colOff>
      <xdr:row>40</xdr:row>
      <xdr:rowOff>8890</xdr:rowOff>
    </xdr:to>
    <xdr:sp macro="" textlink="">
      <xdr:nvSpPr>
        <xdr:cNvPr id="602" name="楕円 601">
          <a:extLst>
            <a:ext uri="{FF2B5EF4-FFF2-40B4-BE49-F238E27FC236}">
              <a16:creationId xmlns:a16="http://schemas.microsoft.com/office/drawing/2014/main" id="{21599F26-63D2-409D-AD46-2A70064EA208}"/>
            </a:ext>
          </a:extLst>
        </xdr:cNvPr>
        <xdr:cNvSpPr/>
      </xdr:nvSpPr>
      <xdr:spPr>
        <a:xfrm>
          <a:off x="18605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121920</xdr:rowOff>
    </xdr:from>
    <xdr:to>
      <xdr:col>102</xdr:col>
      <xdr:colOff>114300</xdr:colOff>
      <xdr:row>39</xdr:row>
      <xdr:rowOff>129540</xdr:rowOff>
    </xdr:to>
    <xdr:cxnSp macro="">
      <xdr:nvCxnSpPr>
        <xdr:cNvPr id="603" name="直線コネクタ 602">
          <a:extLst>
            <a:ext uri="{FF2B5EF4-FFF2-40B4-BE49-F238E27FC236}">
              <a16:creationId xmlns:a16="http://schemas.microsoft.com/office/drawing/2014/main" id="{1A953AA8-0A5D-4FDA-BAA7-BF8637EFD984}"/>
            </a:ext>
          </a:extLst>
        </xdr:cNvPr>
        <xdr:cNvCxnSpPr/>
      </xdr:nvCxnSpPr>
      <xdr:spPr>
        <a:xfrm flipV="1">
          <a:off x="18656300" y="680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68597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2C6B83E0-8F4F-41FC-A120-104B61501146}"/>
            </a:ext>
          </a:extLst>
        </xdr:cNvPr>
        <xdr:cNvSpPr txBox="1"/>
      </xdr:nvSpPr>
      <xdr:spPr>
        <a:xfrm>
          <a:off x="210757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78122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9B959201-4F28-4AD9-B722-2F6D80A0A732}"/>
            </a:ext>
          </a:extLst>
        </xdr:cNvPr>
        <xdr:cNvSpPr txBox="1"/>
      </xdr:nvSpPr>
      <xdr:spPr>
        <a:xfrm>
          <a:off x="20199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D807AE37-C93B-4C5E-AA41-5FDEEABDDD2B}"/>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70502</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70B0CBA4-8C4A-41F3-9017-A98D0A4FFDEC}"/>
            </a:ext>
          </a:extLst>
        </xdr:cNvPr>
        <xdr:cNvSpPr txBox="1"/>
      </xdr:nvSpPr>
      <xdr:spPr>
        <a:xfrm>
          <a:off x="1842142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44467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716720D5-B029-4D13-8E9C-98F01E8B9715}"/>
            </a:ext>
          </a:extLst>
        </xdr:cNvPr>
        <xdr:cNvSpPr txBox="1"/>
      </xdr:nvSpPr>
      <xdr:spPr>
        <a:xfrm>
          <a:off x="210757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12082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9AB7685C-0F0E-45EF-B40D-752EE4367C19}"/>
            </a:ext>
          </a:extLst>
        </xdr:cNvPr>
        <xdr:cNvSpPr txBox="1"/>
      </xdr:nvSpPr>
      <xdr:spPr>
        <a:xfrm>
          <a:off x="20199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17797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53BBDAA6-2164-4635-AEE5-665218F00E04}"/>
            </a:ext>
          </a:extLst>
        </xdr:cNvPr>
        <xdr:cNvSpPr txBox="1"/>
      </xdr:nvSpPr>
      <xdr:spPr>
        <a:xfrm>
          <a:off x="19310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25417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154C4574-B0E2-4CC3-BE14-D166123292CE}"/>
            </a:ext>
          </a:extLst>
        </xdr:cNvPr>
        <xdr:cNvSpPr txBox="1"/>
      </xdr:nvSpPr>
      <xdr:spPr>
        <a:xfrm>
          <a:off x="184214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8E9220B2-18B0-49F4-8236-E36C864C04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8FDA8646-C454-4032-979C-AF67E9BBFA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8FE95E87-7046-422E-BFD1-4866E408E2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43760C1-1BD5-4E2A-9E9F-1959449F73B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3C9EDFCE-0DFA-4230-9F25-E5172ED121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5D37DC10-BED8-4A78-A23A-EFE1D43859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E7F6DAC-6D24-4CB7-ADA9-471BEE457B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C7AE35D9-A46E-4BF8-88A5-4171CE3954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6600480C-D2EB-47A0-8085-CF04A498D6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BE37C783-D6C5-4304-812F-DBAF99ABC35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97CDAFD6-50FB-4471-92C8-0F8ED48C20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4A6DA933-2CBD-488F-BDA5-6B08EA9933E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2F0BFF62-4E0B-41A8-9041-442F9518837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78D494AC-FAE1-4609-949A-36884D0594B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DDAD8981-88E9-4BEA-9C0E-1A4793A56B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E20231EA-377B-4B61-A063-4B2EE5EDF97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D623CFB9-967C-4650-81E1-F817B360186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7DC63AD3-0863-4532-A6C9-3B339E61CF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1E800918-A15E-4ED6-9C13-FA85BCAF8F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6E449137-8150-461B-BB66-4558775ECA6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B704323C-66E1-4025-B93F-EEAF80C5B4A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50350DCE-F2F5-4AB0-B574-D6DBFE8F4A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3A037670-6421-4C6A-8D31-1F0356B18C3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66FA964D-D102-42B7-A3B3-810A02790E2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636" name="直線コネクタ 635">
          <a:extLst>
            <a:ext uri="{FF2B5EF4-FFF2-40B4-BE49-F238E27FC236}">
              <a16:creationId xmlns:a16="http://schemas.microsoft.com/office/drawing/2014/main" id="{B9167338-21D4-4A0C-B887-9244284F1F80}"/>
            </a:ext>
          </a:extLst>
        </xdr:cNvPr>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58C90149-621B-4F96-8D03-4B44F2E29630}"/>
            </a:ext>
          </a:extLst>
        </xdr:cNvPr>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638" name="直線コネクタ 637">
          <a:extLst>
            <a:ext uri="{FF2B5EF4-FFF2-40B4-BE49-F238E27FC236}">
              <a16:creationId xmlns:a16="http://schemas.microsoft.com/office/drawing/2014/main" id="{286EF094-7BE7-479A-A5C1-0229F9222AA0}"/>
            </a:ext>
          </a:extLst>
        </xdr:cNvPr>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ABCEF38D-7D23-4C4D-AA90-F8F28285CC67}"/>
            </a:ext>
          </a:extLst>
        </xdr:cNvPr>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640" name="直線コネクタ 639">
          <a:extLst>
            <a:ext uri="{FF2B5EF4-FFF2-40B4-BE49-F238E27FC236}">
              <a16:creationId xmlns:a16="http://schemas.microsoft.com/office/drawing/2014/main" id="{EBCDF06B-5DF9-448A-A6CF-EB8839ADF86C}"/>
            </a:ext>
          </a:extLst>
        </xdr:cNvPr>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1A17E0B0-CF61-4634-9EE9-560BB188172D}"/>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42" name="フローチャート: 判断 641">
          <a:extLst>
            <a:ext uri="{FF2B5EF4-FFF2-40B4-BE49-F238E27FC236}">
              <a16:creationId xmlns:a16="http://schemas.microsoft.com/office/drawing/2014/main" id="{BD246DFB-7DA6-4192-AEF4-8AAAD4E7E786}"/>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643" name="フローチャート: 判断 642">
          <a:extLst>
            <a:ext uri="{FF2B5EF4-FFF2-40B4-BE49-F238E27FC236}">
              <a16:creationId xmlns:a16="http://schemas.microsoft.com/office/drawing/2014/main" id="{9D2D5E58-67FC-4A01-BF3D-09893072D201}"/>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44" name="フローチャート: 判断 643">
          <a:extLst>
            <a:ext uri="{FF2B5EF4-FFF2-40B4-BE49-F238E27FC236}">
              <a16:creationId xmlns:a16="http://schemas.microsoft.com/office/drawing/2014/main" id="{A63A78CB-65C7-43FB-8A08-B92FEA5E9F76}"/>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45" name="フローチャート: 判断 644">
          <a:extLst>
            <a:ext uri="{FF2B5EF4-FFF2-40B4-BE49-F238E27FC236}">
              <a16:creationId xmlns:a16="http://schemas.microsoft.com/office/drawing/2014/main" id="{4430CA75-7E38-45E7-BC4E-C1CF9C25EEE2}"/>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646" name="フローチャート: 判断 645">
          <a:extLst>
            <a:ext uri="{FF2B5EF4-FFF2-40B4-BE49-F238E27FC236}">
              <a16:creationId xmlns:a16="http://schemas.microsoft.com/office/drawing/2014/main" id="{70285146-ECFE-4C20-B1E5-5FCF00EECD33}"/>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F1D2CC8-E9C1-46F2-97BF-FC604AF907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A54CF25-D652-47BD-9316-9BADD9FADC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28A8BCC-9A21-4AD8-9D90-B91E6F9430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4FE73DA-BAFB-4DDB-97A0-30831E50CE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331F634-7912-48B2-85AC-E9932BC8C00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73025</xdr:rowOff>
    </xdr:from>
    <xdr:to>
      <xdr:col>85</xdr:col>
      <xdr:colOff>177800</xdr:colOff>
      <xdr:row>62</xdr:row>
      <xdr:rowOff>3175</xdr:rowOff>
    </xdr:to>
    <xdr:sp macro="" textlink="">
      <xdr:nvSpPr>
        <xdr:cNvPr id="652" name="楕円 651">
          <a:extLst>
            <a:ext uri="{FF2B5EF4-FFF2-40B4-BE49-F238E27FC236}">
              <a16:creationId xmlns:a16="http://schemas.microsoft.com/office/drawing/2014/main" id="{A764F712-731E-464C-BBA5-69C5428B2CFB}"/>
            </a:ext>
          </a:extLst>
        </xdr:cNvPr>
        <xdr:cNvSpPr/>
      </xdr:nvSpPr>
      <xdr:spPr>
        <a:xfrm>
          <a:off x="16268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51452</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242C8D37-81E9-48A7-A0DF-123B4F9BDF60}"/>
            </a:ext>
          </a:extLst>
        </xdr:cNvPr>
        <xdr:cNvSpPr txBox="1"/>
      </xdr:nvSpPr>
      <xdr:spPr>
        <a:xfrm>
          <a:off x="16357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38735</xdr:rowOff>
    </xdr:from>
    <xdr:to>
      <xdr:col>81</xdr:col>
      <xdr:colOff>101600</xdr:colOff>
      <xdr:row>61</xdr:row>
      <xdr:rowOff>140335</xdr:rowOff>
    </xdr:to>
    <xdr:sp macro="" textlink="">
      <xdr:nvSpPr>
        <xdr:cNvPr id="654" name="楕円 653">
          <a:extLst>
            <a:ext uri="{FF2B5EF4-FFF2-40B4-BE49-F238E27FC236}">
              <a16:creationId xmlns:a16="http://schemas.microsoft.com/office/drawing/2014/main" id="{83C8FE2C-A408-45D2-815A-270973495695}"/>
            </a:ext>
          </a:extLst>
        </xdr:cNvPr>
        <xdr:cNvSpPr/>
      </xdr:nvSpPr>
      <xdr:spPr>
        <a:xfrm>
          <a:off x="15430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89535</xdr:rowOff>
    </xdr:from>
    <xdr:to>
      <xdr:col>85</xdr:col>
      <xdr:colOff>127000</xdr:colOff>
      <xdr:row>61</xdr:row>
      <xdr:rowOff>123825</xdr:rowOff>
    </xdr:to>
    <xdr:cxnSp macro="">
      <xdr:nvCxnSpPr>
        <xdr:cNvPr id="655" name="直線コネクタ 654">
          <a:extLst>
            <a:ext uri="{FF2B5EF4-FFF2-40B4-BE49-F238E27FC236}">
              <a16:creationId xmlns:a16="http://schemas.microsoft.com/office/drawing/2014/main" id="{6C751794-4D9D-4650-AF50-4F238751629E}"/>
            </a:ext>
          </a:extLst>
        </xdr:cNvPr>
        <xdr:cNvCxnSpPr/>
      </xdr:nvCxnSpPr>
      <xdr:spPr>
        <a:xfrm>
          <a:off x="15481300" y="105479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xdr:rowOff>
    </xdr:from>
    <xdr:to>
      <xdr:col>76</xdr:col>
      <xdr:colOff>165100</xdr:colOff>
      <xdr:row>61</xdr:row>
      <xdr:rowOff>106045</xdr:rowOff>
    </xdr:to>
    <xdr:sp macro="" textlink="">
      <xdr:nvSpPr>
        <xdr:cNvPr id="656" name="楕円 655">
          <a:extLst>
            <a:ext uri="{FF2B5EF4-FFF2-40B4-BE49-F238E27FC236}">
              <a16:creationId xmlns:a16="http://schemas.microsoft.com/office/drawing/2014/main" id="{7E13CEDE-AAC2-4326-9FA3-4A62B1F43C8F}"/>
            </a:ext>
          </a:extLst>
        </xdr:cNvPr>
        <xdr:cNvSpPr/>
      </xdr:nvSpPr>
      <xdr:spPr>
        <a:xfrm>
          <a:off x="14541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55245</xdr:rowOff>
    </xdr:from>
    <xdr:to>
      <xdr:col>81</xdr:col>
      <xdr:colOff>50800</xdr:colOff>
      <xdr:row>61</xdr:row>
      <xdr:rowOff>89535</xdr:rowOff>
    </xdr:to>
    <xdr:cxnSp macro="">
      <xdr:nvCxnSpPr>
        <xdr:cNvPr id="657" name="直線コネクタ 656">
          <a:extLst>
            <a:ext uri="{FF2B5EF4-FFF2-40B4-BE49-F238E27FC236}">
              <a16:creationId xmlns:a16="http://schemas.microsoft.com/office/drawing/2014/main" id="{F0832620-33A8-40EB-BAA4-A6BA3D6B34CD}"/>
            </a:ext>
          </a:extLst>
        </xdr:cNvPr>
        <xdr:cNvCxnSpPr/>
      </xdr:nvCxnSpPr>
      <xdr:spPr>
        <a:xfrm>
          <a:off x="14592300" y="105136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130175</xdr:rowOff>
    </xdr:from>
    <xdr:to>
      <xdr:col>72</xdr:col>
      <xdr:colOff>38100</xdr:colOff>
      <xdr:row>61</xdr:row>
      <xdr:rowOff>60325</xdr:rowOff>
    </xdr:to>
    <xdr:sp macro="" textlink="">
      <xdr:nvSpPr>
        <xdr:cNvPr id="658" name="楕円 657">
          <a:extLst>
            <a:ext uri="{FF2B5EF4-FFF2-40B4-BE49-F238E27FC236}">
              <a16:creationId xmlns:a16="http://schemas.microsoft.com/office/drawing/2014/main" id="{A407F9DF-0FCB-43C6-8144-B7ADE1AAEA26}"/>
            </a:ext>
          </a:extLst>
        </xdr:cNvPr>
        <xdr:cNvSpPr/>
      </xdr:nvSpPr>
      <xdr:spPr>
        <a:xfrm>
          <a:off x="1365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xdr:rowOff>
    </xdr:from>
    <xdr:to>
      <xdr:col>76</xdr:col>
      <xdr:colOff>114300</xdr:colOff>
      <xdr:row>61</xdr:row>
      <xdr:rowOff>55245</xdr:rowOff>
    </xdr:to>
    <xdr:cxnSp macro="">
      <xdr:nvCxnSpPr>
        <xdr:cNvPr id="659" name="直線コネクタ 658">
          <a:extLst>
            <a:ext uri="{FF2B5EF4-FFF2-40B4-BE49-F238E27FC236}">
              <a16:creationId xmlns:a16="http://schemas.microsoft.com/office/drawing/2014/main" id="{5E81FAC2-C91F-44C8-8A33-AB653D16F30D}"/>
            </a:ext>
          </a:extLst>
        </xdr:cNvPr>
        <xdr:cNvCxnSpPr/>
      </xdr:nvCxnSpPr>
      <xdr:spPr>
        <a:xfrm>
          <a:off x="13703300" y="10467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660" name="楕円 659">
          <a:extLst>
            <a:ext uri="{FF2B5EF4-FFF2-40B4-BE49-F238E27FC236}">
              <a16:creationId xmlns:a16="http://schemas.microsoft.com/office/drawing/2014/main" id="{4E29EA4C-D973-426C-9F9F-CC247D37D17F}"/>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xdr:rowOff>
    </xdr:from>
    <xdr:to>
      <xdr:col>71</xdr:col>
      <xdr:colOff>177800</xdr:colOff>
      <xdr:row>61</xdr:row>
      <xdr:rowOff>11430</xdr:rowOff>
    </xdr:to>
    <xdr:cxnSp macro="">
      <xdr:nvCxnSpPr>
        <xdr:cNvPr id="661" name="直線コネクタ 660">
          <a:extLst>
            <a:ext uri="{FF2B5EF4-FFF2-40B4-BE49-F238E27FC236}">
              <a16:creationId xmlns:a16="http://schemas.microsoft.com/office/drawing/2014/main" id="{0981689C-6CCD-4903-90E6-941A9D7B32F4}"/>
            </a:ext>
          </a:extLst>
        </xdr:cNvPr>
        <xdr:cNvCxnSpPr/>
      </xdr:nvCxnSpPr>
      <xdr:spPr>
        <a:xfrm flipV="1">
          <a:off x="12814300" y="10467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662" name="n_1aveValue【学校施設】&#10;有形固定資産減価償却率">
          <a:extLst>
            <a:ext uri="{FF2B5EF4-FFF2-40B4-BE49-F238E27FC236}">
              <a16:creationId xmlns:a16="http://schemas.microsoft.com/office/drawing/2014/main" id="{9473851E-C143-4121-B246-D370B9A0EF77}"/>
            </a:ext>
          </a:extLst>
        </xdr:cNvPr>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663" name="n_2aveValue【学校施設】&#10;有形固定資産減価償却率">
          <a:extLst>
            <a:ext uri="{FF2B5EF4-FFF2-40B4-BE49-F238E27FC236}">
              <a16:creationId xmlns:a16="http://schemas.microsoft.com/office/drawing/2014/main" id="{E3688770-29E0-474D-83DB-99CECE706294}"/>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664" name="n_3aveValue【学校施設】&#10;有形固定資産減価償却率">
          <a:extLst>
            <a:ext uri="{FF2B5EF4-FFF2-40B4-BE49-F238E27FC236}">
              <a16:creationId xmlns:a16="http://schemas.microsoft.com/office/drawing/2014/main" id="{237EA336-A6BE-401B-827E-C2BE4187F4DC}"/>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665" name="n_4aveValue【学校施設】&#10;有形固定資産減価償却率">
          <a:extLst>
            <a:ext uri="{FF2B5EF4-FFF2-40B4-BE49-F238E27FC236}">
              <a16:creationId xmlns:a16="http://schemas.microsoft.com/office/drawing/2014/main" id="{07A4DACD-62EE-453C-974A-3F2C291B7970}"/>
            </a:ext>
          </a:extLst>
        </xdr:cNvPr>
        <xdr:cNvSpPr txBox="1"/>
      </xdr:nvSpPr>
      <xdr:spPr>
        <a:xfrm>
          <a:off x="12611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131462</xdr:rowOff>
    </xdr:from>
    <xdr:ext cx="405111" cy="259045"/>
    <xdr:sp macro="" textlink="">
      <xdr:nvSpPr>
        <xdr:cNvPr id="666" name="n_1mainValue【学校施設】&#10;有形固定資産減価償却率">
          <a:extLst>
            <a:ext uri="{FF2B5EF4-FFF2-40B4-BE49-F238E27FC236}">
              <a16:creationId xmlns:a16="http://schemas.microsoft.com/office/drawing/2014/main" id="{52974392-4B57-412E-9193-BFB9609BC402}"/>
            </a:ext>
          </a:extLst>
        </xdr:cNvPr>
        <xdr:cNvSpPr txBox="1"/>
      </xdr:nvSpPr>
      <xdr:spPr>
        <a:xfrm>
          <a:off x="152660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97172</xdr:rowOff>
    </xdr:from>
    <xdr:ext cx="405111" cy="259045"/>
    <xdr:sp macro="" textlink="">
      <xdr:nvSpPr>
        <xdr:cNvPr id="667" name="n_2mainValue【学校施設】&#10;有形固定資産減価償却率">
          <a:extLst>
            <a:ext uri="{FF2B5EF4-FFF2-40B4-BE49-F238E27FC236}">
              <a16:creationId xmlns:a16="http://schemas.microsoft.com/office/drawing/2014/main" id="{445897DA-614A-4E2F-8F19-69F690D8995D}"/>
            </a:ext>
          </a:extLst>
        </xdr:cNvPr>
        <xdr:cNvSpPr txBox="1"/>
      </xdr:nvSpPr>
      <xdr:spPr>
        <a:xfrm>
          <a:off x="14389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51452</xdr:rowOff>
    </xdr:from>
    <xdr:ext cx="405111" cy="259045"/>
    <xdr:sp macro="" textlink="">
      <xdr:nvSpPr>
        <xdr:cNvPr id="668" name="n_3mainValue【学校施設】&#10;有形固定資産減価償却率">
          <a:extLst>
            <a:ext uri="{FF2B5EF4-FFF2-40B4-BE49-F238E27FC236}">
              <a16:creationId xmlns:a16="http://schemas.microsoft.com/office/drawing/2014/main" id="{A461A28A-F1A1-4EA8-BF7E-AE79109D2389}"/>
            </a:ext>
          </a:extLst>
        </xdr:cNvPr>
        <xdr:cNvSpPr txBox="1"/>
      </xdr:nvSpPr>
      <xdr:spPr>
        <a:xfrm>
          <a:off x="13500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669" name="n_4mainValue【学校施設】&#10;有形固定資産減価償却率">
          <a:extLst>
            <a:ext uri="{FF2B5EF4-FFF2-40B4-BE49-F238E27FC236}">
              <a16:creationId xmlns:a16="http://schemas.microsoft.com/office/drawing/2014/main" id="{A61097FA-468E-4969-89AF-567E0F67712E}"/>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1CA0CAF6-1375-44B1-88A2-9BD2D78B8D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FE06571C-0F71-416C-96D4-E6FC10107A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88C7FCF5-3F3F-46DD-8B4E-E9C44476DC8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8D9F4EF9-1388-4BB1-BAEC-6A7591786B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EC965C3F-F4F8-4233-A1B3-D3FFCC1F92E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45693A96-0C11-4BCE-8FC1-39F4427E0C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D4D4185-FCBD-416D-B4F5-73FE79E947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C338B3B3-6FCE-48DE-8A3F-A06FEA957F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115A6F1E-DDA4-49A3-8B4D-90D8123912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53C3627C-A2AB-4415-BDED-3F2523868EE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EEB5936F-893C-4C4C-9265-F6DE79FD91A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D6810F66-3D7D-49FD-A36E-400A2C01C47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1FBC2876-EE16-40E5-9501-0D50E00CE3E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A654E3E5-6BC5-4A26-B119-42985CA7FF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86266EC-A35B-4B9E-9139-567EC2059F0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a:extLst>
            <a:ext uri="{FF2B5EF4-FFF2-40B4-BE49-F238E27FC236}">
              <a16:creationId xmlns:a16="http://schemas.microsoft.com/office/drawing/2014/main" id="{B14F38D9-75E8-4E6D-9A64-E4C932F03B4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a:extLst>
            <a:ext uri="{FF2B5EF4-FFF2-40B4-BE49-F238E27FC236}">
              <a16:creationId xmlns:a16="http://schemas.microsoft.com/office/drawing/2014/main" id="{26AEB0CE-386E-466D-B3FC-9132FE706C9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8FD18F4-F7DC-4B1E-B31A-FA3B13FD12A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B8FA2C3E-1510-4759-B0E0-8AB08FA2CF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50224699-D413-4CEB-A436-3093DBE1AF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690" name="直線コネクタ 689">
          <a:extLst>
            <a:ext uri="{FF2B5EF4-FFF2-40B4-BE49-F238E27FC236}">
              <a16:creationId xmlns:a16="http://schemas.microsoft.com/office/drawing/2014/main" id="{608F1144-BE01-4165-B6C2-E50E4990B323}"/>
            </a:ext>
          </a:extLst>
        </xdr:cNvPr>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91" name="【学校施設】&#10;一人当たり面積最小値テキスト">
          <a:extLst>
            <a:ext uri="{FF2B5EF4-FFF2-40B4-BE49-F238E27FC236}">
              <a16:creationId xmlns:a16="http://schemas.microsoft.com/office/drawing/2014/main" id="{B70D6D6F-E092-49EE-B61A-4AEEA3B22360}"/>
            </a:ext>
          </a:extLst>
        </xdr:cNvPr>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692" name="直線コネクタ 691">
          <a:extLst>
            <a:ext uri="{FF2B5EF4-FFF2-40B4-BE49-F238E27FC236}">
              <a16:creationId xmlns:a16="http://schemas.microsoft.com/office/drawing/2014/main" id="{D1B0E859-60E0-471D-A73D-3CA9EA295C9E}"/>
            </a:ext>
          </a:extLst>
        </xdr:cNvPr>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693" name="【学校施設】&#10;一人当たり面積最大値テキスト">
          <a:extLst>
            <a:ext uri="{FF2B5EF4-FFF2-40B4-BE49-F238E27FC236}">
              <a16:creationId xmlns:a16="http://schemas.microsoft.com/office/drawing/2014/main" id="{21B4C0CB-3607-46C0-81D0-4C501C38C336}"/>
            </a:ext>
          </a:extLst>
        </xdr:cNvPr>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694" name="直線コネクタ 693">
          <a:extLst>
            <a:ext uri="{FF2B5EF4-FFF2-40B4-BE49-F238E27FC236}">
              <a16:creationId xmlns:a16="http://schemas.microsoft.com/office/drawing/2014/main" id="{D8974D3D-D3AA-4916-BBCF-6032EB23CA8C}"/>
            </a:ext>
          </a:extLst>
        </xdr:cNvPr>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93933</xdr:rowOff>
    </xdr:from>
    <xdr:ext cx="469744" cy="259045"/>
    <xdr:sp macro="" textlink="">
      <xdr:nvSpPr>
        <xdr:cNvPr id="695" name="【学校施設】&#10;一人当たり面積平均値テキスト">
          <a:extLst>
            <a:ext uri="{FF2B5EF4-FFF2-40B4-BE49-F238E27FC236}">
              <a16:creationId xmlns:a16="http://schemas.microsoft.com/office/drawing/2014/main" id="{8F098D5C-9ABF-4AC3-823A-0CAD83BF7380}"/>
            </a:ext>
          </a:extLst>
        </xdr:cNvPr>
        <xdr:cNvSpPr txBox="1"/>
      </xdr:nvSpPr>
      <xdr:spPr>
        <a:xfrm>
          <a:off x="22199600" y="1020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696" name="フローチャート: 判断 695">
          <a:extLst>
            <a:ext uri="{FF2B5EF4-FFF2-40B4-BE49-F238E27FC236}">
              <a16:creationId xmlns:a16="http://schemas.microsoft.com/office/drawing/2014/main" id="{DD3FD315-6B0B-4BD5-B765-9ACA2767B90D}"/>
            </a:ext>
          </a:extLst>
        </xdr:cNvPr>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112649</xdr:rowOff>
    </xdr:from>
    <xdr:to>
      <xdr:col>112</xdr:col>
      <xdr:colOff>38100</xdr:colOff>
      <xdr:row>59</xdr:row>
      <xdr:rowOff>42799</xdr:rowOff>
    </xdr:to>
    <xdr:sp macro="" textlink="">
      <xdr:nvSpPr>
        <xdr:cNvPr id="697" name="フローチャート: 判断 696">
          <a:extLst>
            <a:ext uri="{FF2B5EF4-FFF2-40B4-BE49-F238E27FC236}">
              <a16:creationId xmlns:a16="http://schemas.microsoft.com/office/drawing/2014/main" id="{FA5EAE9C-96B9-46C6-9EE3-8145783A74FD}"/>
            </a:ext>
          </a:extLst>
        </xdr:cNvPr>
        <xdr:cNvSpPr/>
      </xdr:nvSpPr>
      <xdr:spPr>
        <a:xfrm>
          <a:off x="21272500" y="100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133794</xdr:rowOff>
    </xdr:from>
    <xdr:to>
      <xdr:col>107</xdr:col>
      <xdr:colOff>101600</xdr:colOff>
      <xdr:row>59</xdr:row>
      <xdr:rowOff>63944</xdr:rowOff>
    </xdr:to>
    <xdr:sp macro="" textlink="">
      <xdr:nvSpPr>
        <xdr:cNvPr id="698" name="フローチャート: 判断 697">
          <a:extLst>
            <a:ext uri="{FF2B5EF4-FFF2-40B4-BE49-F238E27FC236}">
              <a16:creationId xmlns:a16="http://schemas.microsoft.com/office/drawing/2014/main" id="{F6980266-88EF-4642-9A70-AC40667034C2}"/>
            </a:ext>
          </a:extLst>
        </xdr:cNvPr>
        <xdr:cNvSpPr/>
      </xdr:nvSpPr>
      <xdr:spPr>
        <a:xfrm>
          <a:off x="20383500" y="100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142939</xdr:rowOff>
    </xdr:from>
    <xdr:to>
      <xdr:col>102</xdr:col>
      <xdr:colOff>165100</xdr:colOff>
      <xdr:row>59</xdr:row>
      <xdr:rowOff>73089</xdr:rowOff>
    </xdr:to>
    <xdr:sp macro="" textlink="">
      <xdr:nvSpPr>
        <xdr:cNvPr id="699" name="フローチャート: 判断 698">
          <a:extLst>
            <a:ext uri="{FF2B5EF4-FFF2-40B4-BE49-F238E27FC236}">
              <a16:creationId xmlns:a16="http://schemas.microsoft.com/office/drawing/2014/main" id="{64E2D320-7EEE-49E1-9929-EF556F8566FC}"/>
            </a:ext>
          </a:extLst>
        </xdr:cNvPr>
        <xdr:cNvSpPr/>
      </xdr:nvSpPr>
      <xdr:spPr>
        <a:xfrm>
          <a:off x="19494500" y="1008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76073</xdr:rowOff>
    </xdr:from>
    <xdr:to>
      <xdr:col>98</xdr:col>
      <xdr:colOff>38100</xdr:colOff>
      <xdr:row>59</xdr:row>
      <xdr:rowOff>6223</xdr:rowOff>
    </xdr:to>
    <xdr:sp macro="" textlink="">
      <xdr:nvSpPr>
        <xdr:cNvPr id="700" name="フローチャート: 判断 699">
          <a:extLst>
            <a:ext uri="{FF2B5EF4-FFF2-40B4-BE49-F238E27FC236}">
              <a16:creationId xmlns:a16="http://schemas.microsoft.com/office/drawing/2014/main" id="{908ACEAB-7EF0-4F75-989A-79800C4AD11D}"/>
            </a:ext>
          </a:extLst>
        </xdr:cNvPr>
        <xdr:cNvSpPr/>
      </xdr:nvSpPr>
      <xdr:spPr>
        <a:xfrm>
          <a:off x="18605500" y="1002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FD1AC62-B755-4F29-AA6A-BDB557190F0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1B9546C-7E5E-4534-AACD-8CF3E3478B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7BA67BA-8813-4966-AF20-82E49971156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96675D6-FC33-40A6-8819-327290CA0D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BCF8DF0-CB58-40C7-8F68-AFD8CDDF84F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73216</xdr:rowOff>
    </xdr:from>
    <xdr:to>
      <xdr:col>116</xdr:col>
      <xdr:colOff>114300</xdr:colOff>
      <xdr:row>58</xdr:row>
      <xdr:rowOff>3366</xdr:rowOff>
    </xdr:to>
    <xdr:sp macro="" textlink="">
      <xdr:nvSpPr>
        <xdr:cNvPr id="706" name="楕円 705">
          <a:extLst>
            <a:ext uri="{FF2B5EF4-FFF2-40B4-BE49-F238E27FC236}">
              <a16:creationId xmlns:a16="http://schemas.microsoft.com/office/drawing/2014/main" id="{40AAFC9A-C3E5-4F76-9F11-5A36B109EBCF}"/>
            </a:ext>
          </a:extLst>
        </xdr:cNvPr>
        <xdr:cNvSpPr/>
      </xdr:nvSpPr>
      <xdr:spPr>
        <a:xfrm>
          <a:off x="22110700" y="98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96093</xdr:rowOff>
    </xdr:from>
    <xdr:ext cx="469744" cy="259045"/>
    <xdr:sp macro="" textlink="">
      <xdr:nvSpPr>
        <xdr:cNvPr id="707" name="【学校施設】&#10;一人当たり面積該当値テキスト">
          <a:extLst>
            <a:ext uri="{FF2B5EF4-FFF2-40B4-BE49-F238E27FC236}">
              <a16:creationId xmlns:a16="http://schemas.microsoft.com/office/drawing/2014/main" id="{E1EB5570-24E1-4D1F-8EA7-7F8FB05453CE}"/>
            </a:ext>
          </a:extLst>
        </xdr:cNvPr>
        <xdr:cNvSpPr txBox="1"/>
      </xdr:nvSpPr>
      <xdr:spPr>
        <a:xfrm>
          <a:off x="22199600" y="969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98361</xdr:rowOff>
    </xdr:from>
    <xdr:to>
      <xdr:col>112</xdr:col>
      <xdr:colOff>38100</xdr:colOff>
      <xdr:row>58</xdr:row>
      <xdr:rowOff>28511</xdr:rowOff>
    </xdr:to>
    <xdr:sp macro="" textlink="">
      <xdr:nvSpPr>
        <xdr:cNvPr id="708" name="楕円 707">
          <a:extLst>
            <a:ext uri="{FF2B5EF4-FFF2-40B4-BE49-F238E27FC236}">
              <a16:creationId xmlns:a16="http://schemas.microsoft.com/office/drawing/2014/main" id="{E10217E2-5CCA-41AE-B669-0C177F34B094}"/>
            </a:ext>
          </a:extLst>
        </xdr:cNvPr>
        <xdr:cNvSpPr/>
      </xdr:nvSpPr>
      <xdr:spPr>
        <a:xfrm>
          <a:off x="21272500" y="98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124016</xdr:rowOff>
    </xdr:from>
    <xdr:to>
      <xdr:col>116</xdr:col>
      <xdr:colOff>63500</xdr:colOff>
      <xdr:row>57</xdr:row>
      <xdr:rowOff>149161</xdr:rowOff>
    </xdr:to>
    <xdr:cxnSp macro="">
      <xdr:nvCxnSpPr>
        <xdr:cNvPr id="709" name="直線コネクタ 708">
          <a:extLst>
            <a:ext uri="{FF2B5EF4-FFF2-40B4-BE49-F238E27FC236}">
              <a16:creationId xmlns:a16="http://schemas.microsoft.com/office/drawing/2014/main" id="{BDE6586B-53FA-403F-AAF2-6312A0BAC232}"/>
            </a:ext>
          </a:extLst>
        </xdr:cNvPr>
        <xdr:cNvCxnSpPr/>
      </xdr:nvCxnSpPr>
      <xdr:spPr>
        <a:xfrm flipV="1">
          <a:off x="21323300" y="9896666"/>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122365</xdr:rowOff>
    </xdr:from>
    <xdr:to>
      <xdr:col>107</xdr:col>
      <xdr:colOff>101600</xdr:colOff>
      <xdr:row>58</xdr:row>
      <xdr:rowOff>52515</xdr:rowOff>
    </xdr:to>
    <xdr:sp macro="" textlink="">
      <xdr:nvSpPr>
        <xdr:cNvPr id="710" name="楕円 709">
          <a:extLst>
            <a:ext uri="{FF2B5EF4-FFF2-40B4-BE49-F238E27FC236}">
              <a16:creationId xmlns:a16="http://schemas.microsoft.com/office/drawing/2014/main" id="{AD00A4C5-B789-4DA7-82D0-0C16C24AD717}"/>
            </a:ext>
          </a:extLst>
        </xdr:cNvPr>
        <xdr:cNvSpPr/>
      </xdr:nvSpPr>
      <xdr:spPr>
        <a:xfrm>
          <a:off x="20383500" y="98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149161</xdr:rowOff>
    </xdr:from>
    <xdr:to>
      <xdr:col>111</xdr:col>
      <xdr:colOff>177800</xdr:colOff>
      <xdr:row>58</xdr:row>
      <xdr:rowOff>1715</xdr:rowOff>
    </xdr:to>
    <xdr:cxnSp macro="">
      <xdr:nvCxnSpPr>
        <xdr:cNvPr id="711" name="直線コネクタ 710">
          <a:extLst>
            <a:ext uri="{FF2B5EF4-FFF2-40B4-BE49-F238E27FC236}">
              <a16:creationId xmlns:a16="http://schemas.microsoft.com/office/drawing/2014/main" id="{921FA894-8F7C-4D73-A7E3-837924C2D8EE}"/>
            </a:ext>
          </a:extLst>
        </xdr:cNvPr>
        <xdr:cNvCxnSpPr/>
      </xdr:nvCxnSpPr>
      <xdr:spPr>
        <a:xfrm flipV="1">
          <a:off x="20434300" y="9921811"/>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146368</xdr:rowOff>
    </xdr:from>
    <xdr:to>
      <xdr:col>102</xdr:col>
      <xdr:colOff>165100</xdr:colOff>
      <xdr:row>58</xdr:row>
      <xdr:rowOff>76518</xdr:rowOff>
    </xdr:to>
    <xdr:sp macro="" textlink="">
      <xdr:nvSpPr>
        <xdr:cNvPr id="712" name="楕円 711">
          <a:extLst>
            <a:ext uri="{FF2B5EF4-FFF2-40B4-BE49-F238E27FC236}">
              <a16:creationId xmlns:a16="http://schemas.microsoft.com/office/drawing/2014/main" id="{C6C3EEB8-9DF8-4F2B-9AAF-39CB37A2C0E4}"/>
            </a:ext>
          </a:extLst>
        </xdr:cNvPr>
        <xdr:cNvSpPr/>
      </xdr:nvSpPr>
      <xdr:spPr>
        <a:xfrm>
          <a:off x="19494500" y="99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1715</xdr:rowOff>
    </xdr:from>
    <xdr:to>
      <xdr:col>107</xdr:col>
      <xdr:colOff>50800</xdr:colOff>
      <xdr:row>58</xdr:row>
      <xdr:rowOff>25718</xdr:rowOff>
    </xdr:to>
    <xdr:cxnSp macro="">
      <xdr:nvCxnSpPr>
        <xdr:cNvPr id="713" name="直線コネクタ 712">
          <a:extLst>
            <a:ext uri="{FF2B5EF4-FFF2-40B4-BE49-F238E27FC236}">
              <a16:creationId xmlns:a16="http://schemas.microsoft.com/office/drawing/2014/main" id="{014E4362-EBDC-4530-A933-405569947F85}"/>
            </a:ext>
          </a:extLst>
        </xdr:cNvPr>
        <xdr:cNvCxnSpPr/>
      </xdr:nvCxnSpPr>
      <xdr:spPr>
        <a:xfrm flipV="1">
          <a:off x="19545300" y="9945815"/>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1206</xdr:rowOff>
    </xdr:from>
    <xdr:to>
      <xdr:col>98</xdr:col>
      <xdr:colOff>38100</xdr:colOff>
      <xdr:row>58</xdr:row>
      <xdr:rowOff>102806</xdr:rowOff>
    </xdr:to>
    <xdr:sp macro="" textlink="">
      <xdr:nvSpPr>
        <xdr:cNvPr id="714" name="楕円 713">
          <a:extLst>
            <a:ext uri="{FF2B5EF4-FFF2-40B4-BE49-F238E27FC236}">
              <a16:creationId xmlns:a16="http://schemas.microsoft.com/office/drawing/2014/main" id="{A0993002-850A-461B-BDE4-45A0AFB94469}"/>
            </a:ext>
          </a:extLst>
        </xdr:cNvPr>
        <xdr:cNvSpPr/>
      </xdr:nvSpPr>
      <xdr:spPr>
        <a:xfrm>
          <a:off x="18605500" y="99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25718</xdr:rowOff>
    </xdr:from>
    <xdr:to>
      <xdr:col>102</xdr:col>
      <xdr:colOff>114300</xdr:colOff>
      <xdr:row>58</xdr:row>
      <xdr:rowOff>52006</xdr:rowOff>
    </xdr:to>
    <xdr:cxnSp macro="">
      <xdr:nvCxnSpPr>
        <xdr:cNvPr id="715" name="直線コネクタ 714">
          <a:extLst>
            <a:ext uri="{FF2B5EF4-FFF2-40B4-BE49-F238E27FC236}">
              <a16:creationId xmlns:a16="http://schemas.microsoft.com/office/drawing/2014/main" id="{9974202B-0154-407C-8A23-77B61C1F0D03}"/>
            </a:ext>
          </a:extLst>
        </xdr:cNvPr>
        <xdr:cNvCxnSpPr/>
      </xdr:nvCxnSpPr>
      <xdr:spPr>
        <a:xfrm flipV="1">
          <a:off x="18656300" y="9969818"/>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33926</xdr:rowOff>
    </xdr:from>
    <xdr:ext cx="469744" cy="259045"/>
    <xdr:sp macro="" textlink="">
      <xdr:nvSpPr>
        <xdr:cNvPr id="716" name="n_1aveValue【学校施設】&#10;一人当たり面積">
          <a:extLst>
            <a:ext uri="{FF2B5EF4-FFF2-40B4-BE49-F238E27FC236}">
              <a16:creationId xmlns:a16="http://schemas.microsoft.com/office/drawing/2014/main" id="{49352F6D-CBD4-4110-9066-FFBDE4ECC772}"/>
            </a:ext>
          </a:extLst>
        </xdr:cNvPr>
        <xdr:cNvSpPr txBox="1"/>
      </xdr:nvSpPr>
      <xdr:spPr>
        <a:xfrm>
          <a:off x="21075727" y="1014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55071</xdr:rowOff>
    </xdr:from>
    <xdr:ext cx="469744" cy="259045"/>
    <xdr:sp macro="" textlink="">
      <xdr:nvSpPr>
        <xdr:cNvPr id="717" name="n_2aveValue【学校施設】&#10;一人当たり面積">
          <a:extLst>
            <a:ext uri="{FF2B5EF4-FFF2-40B4-BE49-F238E27FC236}">
              <a16:creationId xmlns:a16="http://schemas.microsoft.com/office/drawing/2014/main" id="{98CCDCE7-7C9E-4645-8FA8-6949AC087E64}"/>
            </a:ext>
          </a:extLst>
        </xdr:cNvPr>
        <xdr:cNvSpPr txBox="1"/>
      </xdr:nvSpPr>
      <xdr:spPr>
        <a:xfrm>
          <a:off x="20199427" y="1017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64216</xdr:rowOff>
    </xdr:from>
    <xdr:ext cx="469744" cy="259045"/>
    <xdr:sp macro="" textlink="">
      <xdr:nvSpPr>
        <xdr:cNvPr id="718" name="n_3aveValue【学校施設】&#10;一人当たり面積">
          <a:extLst>
            <a:ext uri="{FF2B5EF4-FFF2-40B4-BE49-F238E27FC236}">
              <a16:creationId xmlns:a16="http://schemas.microsoft.com/office/drawing/2014/main" id="{77CF4CFC-0C40-4848-ADD8-ACD14CE5DF9C}"/>
            </a:ext>
          </a:extLst>
        </xdr:cNvPr>
        <xdr:cNvSpPr txBox="1"/>
      </xdr:nvSpPr>
      <xdr:spPr>
        <a:xfrm>
          <a:off x="19310427" y="1017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168800</xdr:rowOff>
    </xdr:from>
    <xdr:ext cx="469744" cy="259045"/>
    <xdr:sp macro="" textlink="">
      <xdr:nvSpPr>
        <xdr:cNvPr id="719" name="n_4aveValue【学校施設】&#10;一人当たり面積">
          <a:extLst>
            <a:ext uri="{FF2B5EF4-FFF2-40B4-BE49-F238E27FC236}">
              <a16:creationId xmlns:a16="http://schemas.microsoft.com/office/drawing/2014/main" id="{28B2AA90-E203-44BE-B042-63EFE5520D23}"/>
            </a:ext>
          </a:extLst>
        </xdr:cNvPr>
        <xdr:cNvSpPr txBox="1"/>
      </xdr:nvSpPr>
      <xdr:spPr>
        <a:xfrm>
          <a:off x="18421427" y="1011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45038</xdr:rowOff>
    </xdr:from>
    <xdr:ext cx="469744" cy="259045"/>
    <xdr:sp macro="" textlink="">
      <xdr:nvSpPr>
        <xdr:cNvPr id="720" name="n_1mainValue【学校施設】&#10;一人当たり面積">
          <a:extLst>
            <a:ext uri="{FF2B5EF4-FFF2-40B4-BE49-F238E27FC236}">
              <a16:creationId xmlns:a16="http://schemas.microsoft.com/office/drawing/2014/main" id="{FCDC03B0-15DD-4558-97B9-A2250A2BB4B1}"/>
            </a:ext>
          </a:extLst>
        </xdr:cNvPr>
        <xdr:cNvSpPr txBox="1"/>
      </xdr:nvSpPr>
      <xdr:spPr>
        <a:xfrm>
          <a:off x="21075727" y="964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69042</xdr:rowOff>
    </xdr:from>
    <xdr:ext cx="469744" cy="259045"/>
    <xdr:sp macro="" textlink="">
      <xdr:nvSpPr>
        <xdr:cNvPr id="721" name="n_2mainValue【学校施設】&#10;一人当たり面積">
          <a:extLst>
            <a:ext uri="{FF2B5EF4-FFF2-40B4-BE49-F238E27FC236}">
              <a16:creationId xmlns:a16="http://schemas.microsoft.com/office/drawing/2014/main" id="{559E2A40-B269-46C0-BB32-E5B2A79FF380}"/>
            </a:ext>
          </a:extLst>
        </xdr:cNvPr>
        <xdr:cNvSpPr txBox="1"/>
      </xdr:nvSpPr>
      <xdr:spPr>
        <a:xfrm>
          <a:off x="20199427" y="967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93045</xdr:rowOff>
    </xdr:from>
    <xdr:ext cx="469744" cy="259045"/>
    <xdr:sp macro="" textlink="">
      <xdr:nvSpPr>
        <xdr:cNvPr id="722" name="n_3mainValue【学校施設】&#10;一人当たり面積">
          <a:extLst>
            <a:ext uri="{FF2B5EF4-FFF2-40B4-BE49-F238E27FC236}">
              <a16:creationId xmlns:a16="http://schemas.microsoft.com/office/drawing/2014/main" id="{AF1D34BE-B827-4F59-9658-26E8276A9098}"/>
            </a:ext>
          </a:extLst>
        </xdr:cNvPr>
        <xdr:cNvSpPr txBox="1"/>
      </xdr:nvSpPr>
      <xdr:spPr>
        <a:xfrm>
          <a:off x="19310427" y="969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119333</xdr:rowOff>
    </xdr:from>
    <xdr:ext cx="469744" cy="259045"/>
    <xdr:sp macro="" textlink="">
      <xdr:nvSpPr>
        <xdr:cNvPr id="723" name="n_4mainValue【学校施設】&#10;一人当たり面積">
          <a:extLst>
            <a:ext uri="{FF2B5EF4-FFF2-40B4-BE49-F238E27FC236}">
              <a16:creationId xmlns:a16="http://schemas.microsoft.com/office/drawing/2014/main" id="{7F42D0E1-0C73-4EE9-B90D-CAF589566238}"/>
            </a:ext>
          </a:extLst>
        </xdr:cNvPr>
        <xdr:cNvSpPr txBox="1"/>
      </xdr:nvSpPr>
      <xdr:spPr>
        <a:xfrm>
          <a:off x="18421427" y="972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5325477-A5E1-4534-B213-9C9A54043E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74B9EFBF-93DC-4433-8BAA-EEDF46A10B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8917E65-4ABF-41C1-B66F-7B69F72E30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71B457AF-97B2-4041-B707-F9C1186C39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9424D243-E14D-42ED-99DA-27AE32C25D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8420E3C2-31F1-43D5-9027-BD4D4B7184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DE2DAF36-6083-48AA-87D5-4A837A6099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C18B300-5371-4CA8-BB1C-8507AB3DBAE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CA113961-F361-4878-AE3E-A49490EE52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B324FB68-9D17-4057-AA09-2BFABB408F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AFD1C417-3452-426F-A351-F0D8A3BC76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FB4307D5-C007-4830-B838-DD7295BDB2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B4FFAA73-B46D-4C59-A9F2-770249118D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6B90D491-CDEA-4971-A14B-DEB2EB0898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19BBAFBF-E6D2-46BE-8FD5-57216DC3C1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FB85D134-51A3-4200-BF51-498541E629E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3D52D39-759F-46C4-870A-171299D7C56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50FC005-99F0-4DB3-B0C4-3CDC46FB09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6AA2579-07EC-4DD4-90D4-4BC2AA104F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D4F7AB0-B1C1-44D1-A976-B71BFADDCC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13E41047-EAC6-4D9E-BB50-C44B11A49B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9CF44CE-556E-4503-BEB7-8BAF87A31F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4EBAF03-10F0-4523-8DA7-FCD485EF8D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1A57D93-3E5E-4FFE-861C-956BAEA4EBB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88F0E6D0-9F91-41D2-BC9E-557C45542E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F07805F-B569-4FDB-AB83-62304C56837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E04B97C-6763-44F6-940B-BE4F5FED177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ABD16ADF-7FD0-406D-A45F-7F86E68F417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97A82359-D4A0-467C-A504-20C0B513DE4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4AA1E1FB-4516-4177-A00A-4936B3D8813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67381E4B-9A00-4369-9078-8A06D3E42C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BA57FAEC-CEA3-42DB-BA23-6F6D462C333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444A1E99-0DE2-4F1D-A9FD-83249CFAB1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684B4148-7481-4209-9DC5-A32D7E1F135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FB03E5E5-06BB-4E4A-839F-3B7B364B8F6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4AEEE56D-DD24-40DA-A36B-0E57377901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224DC65E-8F0F-47A5-9EDD-EA818EA7E6C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65EBE097-7CBA-4FCF-9DB1-839356918D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771BC4AE-BD74-4FA9-B5D4-13C0E2C8C8D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8E094317-83BE-425D-9817-9B9EEEB6D5B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76B5175C-B80C-4988-B593-518FCB8D97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9B11F235-4CBE-443C-BB51-DB4ABCEB67FD}"/>
            </a:ext>
          </a:extLst>
        </xdr:cNvPr>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8A408303-119E-4D2B-9FAF-E57E6262D9A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482B1B7-E8A7-4A3E-993C-737A216BCE3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68" name="【公民館】&#10;有形固定資産減価償却率最大値テキスト">
          <a:extLst>
            <a:ext uri="{FF2B5EF4-FFF2-40B4-BE49-F238E27FC236}">
              <a16:creationId xmlns:a16="http://schemas.microsoft.com/office/drawing/2014/main" id="{E8A238D1-C2E7-45DF-B6A9-2144DCE5E8C8}"/>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69" name="直線コネクタ 768">
          <a:extLst>
            <a:ext uri="{FF2B5EF4-FFF2-40B4-BE49-F238E27FC236}">
              <a16:creationId xmlns:a16="http://schemas.microsoft.com/office/drawing/2014/main" id="{59AEEB29-D067-49D9-9A39-875CA0FE6292}"/>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17253</xdr:rowOff>
    </xdr:from>
    <xdr:ext cx="405111" cy="259045"/>
    <xdr:sp macro="" textlink="">
      <xdr:nvSpPr>
        <xdr:cNvPr id="770" name="【公民館】&#10;有形固定資産減価償却率平均値テキスト">
          <a:extLst>
            <a:ext uri="{FF2B5EF4-FFF2-40B4-BE49-F238E27FC236}">
              <a16:creationId xmlns:a16="http://schemas.microsoft.com/office/drawing/2014/main" id="{878D3460-1043-4F64-84C6-028FD3D0AE84}"/>
            </a:ext>
          </a:extLst>
        </xdr:cNvPr>
        <xdr:cNvSpPr txBox="1"/>
      </xdr:nvSpPr>
      <xdr:spPr>
        <a:xfrm>
          <a:off x="16357600" y="1801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771" name="フローチャート: 判断 770">
          <a:extLst>
            <a:ext uri="{FF2B5EF4-FFF2-40B4-BE49-F238E27FC236}">
              <a16:creationId xmlns:a16="http://schemas.microsoft.com/office/drawing/2014/main" id="{B71EE9D9-6083-4299-A1FB-3DA582F5F399}"/>
            </a:ext>
          </a:extLst>
        </xdr:cNvPr>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98879</xdr:rowOff>
    </xdr:from>
    <xdr:to>
      <xdr:col>81</xdr:col>
      <xdr:colOff>101600</xdr:colOff>
      <xdr:row>106</xdr:row>
      <xdr:rowOff>29029</xdr:rowOff>
    </xdr:to>
    <xdr:sp macro="" textlink="">
      <xdr:nvSpPr>
        <xdr:cNvPr id="772" name="フローチャート: 判断 771">
          <a:extLst>
            <a:ext uri="{FF2B5EF4-FFF2-40B4-BE49-F238E27FC236}">
              <a16:creationId xmlns:a16="http://schemas.microsoft.com/office/drawing/2014/main" id="{D3FAD32C-AE68-43A5-A5FE-8CA6C63404CF}"/>
            </a:ext>
          </a:extLst>
        </xdr:cNvPr>
        <xdr:cNvSpPr/>
      </xdr:nvSpPr>
      <xdr:spPr>
        <a:xfrm>
          <a:off x="15430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100512</xdr:rowOff>
    </xdr:from>
    <xdr:to>
      <xdr:col>76</xdr:col>
      <xdr:colOff>165100</xdr:colOff>
      <xdr:row>106</xdr:row>
      <xdr:rowOff>30662</xdr:rowOff>
    </xdr:to>
    <xdr:sp macro="" textlink="">
      <xdr:nvSpPr>
        <xdr:cNvPr id="773" name="フローチャート: 判断 772">
          <a:extLst>
            <a:ext uri="{FF2B5EF4-FFF2-40B4-BE49-F238E27FC236}">
              <a16:creationId xmlns:a16="http://schemas.microsoft.com/office/drawing/2014/main" id="{EE1E6364-54D2-4134-A86E-B20034B8026A}"/>
            </a:ext>
          </a:extLst>
        </xdr:cNvPr>
        <xdr:cNvSpPr/>
      </xdr:nvSpPr>
      <xdr:spPr>
        <a:xfrm>
          <a:off x="145415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774" name="フローチャート: 判断 773">
          <a:extLst>
            <a:ext uri="{FF2B5EF4-FFF2-40B4-BE49-F238E27FC236}">
              <a16:creationId xmlns:a16="http://schemas.microsoft.com/office/drawing/2014/main" id="{FA69B92E-BB5A-4A6E-A112-E87169ECF93F}"/>
            </a:ext>
          </a:extLst>
        </xdr:cNvPr>
        <xdr:cNvSpPr/>
      </xdr:nvSpPr>
      <xdr:spPr>
        <a:xfrm>
          <a:off x="13652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95613</xdr:rowOff>
    </xdr:from>
    <xdr:to>
      <xdr:col>67</xdr:col>
      <xdr:colOff>101600</xdr:colOff>
      <xdr:row>106</xdr:row>
      <xdr:rowOff>25763</xdr:rowOff>
    </xdr:to>
    <xdr:sp macro="" textlink="">
      <xdr:nvSpPr>
        <xdr:cNvPr id="775" name="フローチャート: 判断 774">
          <a:extLst>
            <a:ext uri="{FF2B5EF4-FFF2-40B4-BE49-F238E27FC236}">
              <a16:creationId xmlns:a16="http://schemas.microsoft.com/office/drawing/2014/main" id="{8F114505-9310-42E5-9319-2C9B7CCBEBFD}"/>
            </a:ext>
          </a:extLst>
        </xdr:cNvPr>
        <xdr:cNvSpPr/>
      </xdr:nvSpPr>
      <xdr:spPr>
        <a:xfrm>
          <a:off x="1276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FE4CD91-5AD1-44C7-9C2E-63C7D6FEF6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460E181-34F5-4009-AF7A-EF595D43E76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F61F821-BEF9-4B31-A231-B0CE82A299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05DD193-B57E-4A8D-BD43-64CAA3B735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0777593-C4C4-4254-8455-9B8026947A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28666</xdr:rowOff>
    </xdr:from>
    <xdr:to>
      <xdr:col>85</xdr:col>
      <xdr:colOff>177800</xdr:colOff>
      <xdr:row>108</xdr:row>
      <xdr:rowOff>130266</xdr:rowOff>
    </xdr:to>
    <xdr:sp macro="" textlink="">
      <xdr:nvSpPr>
        <xdr:cNvPr id="781" name="楕円 780">
          <a:extLst>
            <a:ext uri="{FF2B5EF4-FFF2-40B4-BE49-F238E27FC236}">
              <a16:creationId xmlns:a16="http://schemas.microsoft.com/office/drawing/2014/main" id="{762F6655-09D0-4C55-9E79-4EBD6EBA268C}"/>
            </a:ext>
          </a:extLst>
        </xdr:cNvPr>
        <xdr:cNvSpPr/>
      </xdr:nvSpPr>
      <xdr:spPr>
        <a:xfrm>
          <a:off x="16268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7093</xdr:rowOff>
    </xdr:from>
    <xdr:ext cx="405111" cy="259045"/>
    <xdr:sp macro="" textlink="">
      <xdr:nvSpPr>
        <xdr:cNvPr id="782" name="【公民館】&#10;有形固定資産減価償却率該当値テキスト">
          <a:extLst>
            <a:ext uri="{FF2B5EF4-FFF2-40B4-BE49-F238E27FC236}">
              <a16:creationId xmlns:a16="http://schemas.microsoft.com/office/drawing/2014/main" id="{C1CCD320-6A83-4573-B0F4-00E2D70E1D5D}"/>
            </a:ext>
          </a:extLst>
        </xdr:cNvPr>
        <xdr:cNvSpPr txBox="1"/>
      </xdr:nvSpPr>
      <xdr:spPr>
        <a:xfrm>
          <a:off x="16357600"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783" name="楕円 782">
          <a:extLst>
            <a:ext uri="{FF2B5EF4-FFF2-40B4-BE49-F238E27FC236}">
              <a16:creationId xmlns:a16="http://schemas.microsoft.com/office/drawing/2014/main" id="{EB94FC27-63FF-4059-846B-D67D429AB292}"/>
            </a:ext>
          </a:extLst>
        </xdr:cNvPr>
        <xdr:cNvSpPr/>
      </xdr:nvSpPr>
      <xdr:spPr>
        <a:xfrm>
          <a:off x="15430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79466</xdr:rowOff>
    </xdr:from>
    <xdr:to>
      <xdr:col>85</xdr:col>
      <xdr:colOff>127000</xdr:colOff>
      <xdr:row>108</xdr:row>
      <xdr:rowOff>79466</xdr:rowOff>
    </xdr:to>
    <xdr:cxnSp macro="">
      <xdr:nvCxnSpPr>
        <xdr:cNvPr id="784" name="直線コネクタ 783">
          <a:extLst>
            <a:ext uri="{FF2B5EF4-FFF2-40B4-BE49-F238E27FC236}">
              <a16:creationId xmlns:a16="http://schemas.microsoft.com/office/drawing/2014/main" id="{2A4D6EF6-D6DF-4F45-8C9E-60EB27C4F6D4}"/>
            </a:ext>
          </a:extLst>
        </xdr:cNvPr>
        <xdr:cNvCxnSpPr/>
      </xdr:nvCxnSpPr>
      <xdr:spPr>
        <a:xfrm>
          <a:off x="15481300" y="18596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12337</xdr:rowOff>
    </xdr:from>
    <xdr:to>
      <xdr:col>76</xdr:col>
      <xdr:colOff>165100</xdr:colOff>
      <xdr:row>108</xdr:row>
      <xdr:rowOff>113937</xdr:rowOff>
    </xdr:to>
    <xdr:sp macro="" textlink="">
      <xdr:nvSpPr>
        <xdr:cNvPr id="785" name="楕円 784">
          <a:extLst>
            <a:ext uri="{FF2B5EF4-FFF2-40B4-BE49-F238E27FC236}">
              <a16:creationId xmlns:a16="http://schemas.microsoft.com/office/drawing/2014/main" id="{3E384D5B-080B-4277-BEBA-901820A5BE85}"/>
            </a:ext>
          </a:extLst>
        </xdr:cNvPr>
        <xdr:cNvSpPr/>
      </xdr:nvSpPr>
      <xdr:spPr>
        <a:xfrm>
          <a:off x="14541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63137</xdr:rowOff>
    </xdr:from>
    <xdr:to>
      <xdr:col>81</xdr:col>
      <xdr:colOff>50800</xdr:colOff>
      <xdr:row>108</xdr:row>
      <xdr:rowOff>79466</xdr:rowOff>
    </xdr:to>
    <xdr:cxnSp macro="">
      <xdr:nvCxnSpPr>
        <xdr:cNvPr id="786" name="直線コネクタ 785">
          <a:extLst>
            <a:ext uri="{FF2B5EF4-FFF2-40B4-BE49-F238E27FC236}">
              <a16:creationId xmlns:a16="http://schemas.microsoft.com/office/drawing/2014/main" id="{EB0C0500-E452-4215-975B-87A0B228D8FE}"/>
            </a:ext>
          </a:extLst>
        </xdr:cNvPr>
        <xdr:cNvCxnSpPr/>
      </xdr:nvCxnSpPr>
      <xdr:spPr>
        <a:xfrm>
          <a:off x="14592300" y="185797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147864</xdr:rowOff>
    </xdr:from>
    <xdr:to>
      <xdr:col>72</xdr:col>
      <xdr:colOff>38100</xdr:colOff>
      <xdr:row>108</xdr:row>
      <xdr:rowOff>78014</xdr:rowOff>
    </xdr:to>
    <xdr:sp macro="" textlink="">
      <xdr:nvSpPr>
        <xdr:cNvPr id="787" name="楕円 786">
          <a:extLst>
            <a:ext uri="{FF2B5EF4-FFF2-40B4-BE49-F238E27FC236}">
              <a16:creationId xmlns:a16="http://schemas.microsoft.com/office/drawing/2014/main" id="{99D3516F-71C1-494A-AB4D-38BE86D34822}"/>
            </a:ext>
          </a:extLst>
        </xdr:cNvPr>
        <xdr:cNvSpPr/>
      </xdr:nvSpPr>
      <xdr:spPr>
        <a:xfrm>
          <a:off x="1365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27214</xdr:rowOff>
    </xdr:from>
    <xdr:to>
      <xdr:col>76</xdr:col>
      <xdr:colOff>114300</xdr:colOff>
      <xdr:row>108</xdr:row>
      <xdr:rowOff>63137</xdr:rowOff>
    </xdr:to>
    <xdr:cxnSp macro="">
      <xdr:nvCxnSpPr>
        <xdr:cNvPr id="788" name="直線コネクタ 787">
          <a:extLst>
            <a:ext uri="{FF2B5EF4-FFF2-40B4-BE49-F238E27FC236}">
              <a16:creationId xmlns:a16="http://schemas.microsoft.com/office/drawing/2014/main" id="{79F53342-CE00-41B0-B1B1-345065CDCA4A}"/>
            </a:ext>
          </a:extLst>
        </xdr:cNvPr>
        <xdr:cNvCxnSpPr/>
      </xdr:nvCxnSpPr>
      <xdr:spPr>
        <a:xfrm>
          <a:off x="13703300" y="185438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165826</xdr:rowOff>
    </xdr:from>
    <xdr:to>
      <xdr:col>67</xdr:col>
      <xdr:colOff>101600</xdr:colOff>
      <xdr:row>108</xdr:row>
      <xdr:rowOff>95976</xdr:rowOff>
    </xdr:to>
    <xdr:sp macro="" textlink="">
      <xdr:nvSpPr>
        <xdr:cNvPr id="789" name="楕円 788">
          <a:extLst>
            <a:ext uri="{FF2B5EF4-FFF2-40B4-BE49-F238E27FC236}">
              <a16:creationId xmlns:a16="http://schemas.microsoft.com/office/drawing/2014/main" id="{68F41D93-5571-43CF-B27C-089AF41179E3}"/>
            </a:ext>
          </a:extLst>
        </xdr:cNvPr>
        <xdr:cNvSpPr/>
      </xdr:nvSpPr>
      <xdr:spPr>
        <a:xfrm>
          <a:off x="12763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27214</xdr:rowOff>
    </xdr:from>
    <xdr:to>
      <xdr:col>71</xdr:col>
      <xdr:colOff>177800</xdr:colOff>
      <xdr:row>108</xdr:row>
      <xdr:rowOff>45176</xdr:rowOff>
    </xdr:to>
    <xdr:cxnSp macro="">
      <xdr:nvCxnSpPr>
        <xdr:cNvPr id="790" name="直線コネクタ 789">
          <a:extLst>
            <a:ext uri="{FF2B5EF4-FFF2-40B4-BE49-F238E27FC236}">
              <a16:creationId xmlns:a16="http://schemas.microsoft.com/office/drawing/2014/main" id="{BC70A93F-5A5F-4626-8305-DC861924DF56}"/>
            </a:ext>
          </a:extLst>
        </xdr:cNvPr>
        <xdr:cNvCxnSpPr/>
      </xdr:nvCxnSpPr>
      <xdr:spPr>
        <a:xfrm flipV="1">
          <a:off x="12814300" y="185438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45556</xdr:rowOff>
    </xdr:from>
    <xdr:ext cx="405111" cy="259045"/>
    <xdr:sp macro="" textlink="">
      <xdr:nvSpPr>
        <xdr:cNvPr id="791" name="n_1aveValue【公民館】&#10;有形固定資産減価償却率">
          <a:extLst>
            <a:ext uri="{FF2B5EF4-FFF2-40B4-BE49-F238E27FC236}">
              <a16:creationId xmlns:a16="http://schemas.microsoft.com/office/drawing/2014/main" id="{05F97238-A149-4AE0-B532-A2724871F01D}"/>
            </a:ext>
          </a:extLst>
        </xdr:cNvPr>
        <xdr:cNvSpPr txBox="1"/>
      </xdr:nvSpPr>
      <xdr:spPr>
        <a:xfrm>
          <a:off x="152660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47189</xdr:rowOff>
    </xdr:from>
    <xdr:ext cx="405111" cy="259045"/>
    <xdr:sp macro="" textlink="">
      <xdr:nvSpPr>
        <xdr:cNvPr id="792" name="n_2aveValue【公民館】&#10;有形固定資産減価償却率">
          <a:extLst>
            <a:ext uri="{FF2B5EF4-FFF2-40B4-BE49-F238E27FC236}">
              <a16:creationId xmlns:a16="http://schemas.microsoft.com/office/drawing/2014/main" id="{BEAF9EF9-D4D0-4080-9704-F3BD11F80BB6}"/>
            </a:ext>
          </a:extLst>
        </xdr:cNvPr>
        <xdr:cNvSpPr txBox="1"/>
      </xdr:nvSpPr>
      <xdr:spPr>
        <a:xfrm>
          <a:off x="14389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34126</xdr:rowOff>
    </xdr:from>
    <xdr:ext cx="405111" cy="259045"/>
    <xdr:sp macro="" textlink="">
      <xdr:nvSpPr>
        <xdr:cNvPr id="793" name="n_3aveValue【公民館】&#10;有形固定資産減価償却率">
          <a:extLst>
            <a:ext uri="{FF2B5EF4-FFF2-40B4-BE49-F238E27FC236}">
              <a16:creationId xmlns:a16="http://schemas.microsoft.com/office/drawing/2014/main" id="{C3798CE3-DE29-45F6-91D8-4391CB164F67}"/>
            </a:ext>
          </a:extLst>
        </xdr:cNvPr>
        <xdr:cNvSpPr txBox="1"/>
      </xdr:nvSpPr>
      <xdr:spPr>
        <a:xfrm>
          <a:off x="13500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42290</xdr:rowOff>
    </xdr:from>
    <xdr:ext cx="405111" cy="259045"/>
    <xdr:sp macro="" textlink="">
      <xdr:nvSpPr>
        <xdr:cNvPr id="794" name="n_4aveValue【公民館】&#10;有形固定資産減価償却率">
          <a:extLst>
            <a:ext uri="{FF2B5EF4-FFF2-40B4-BE49-F238E27FC236}">
              <a16:creationId xmlns:a16="http://schemas.microsoft.com/office/drawing/2014/main" id="{90B106B9-D01B-4E0D-9C64-4C591B2AB196}"/>
            </a:ext>
          </a:extLst>
        </xdr:cNvPr>
        <xdr:cNvSpPr txBox="1"/>
      </xdr:nvSpPr>
      <xdr:spPr>
        <a:xfrm>
          <a:off x="12611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795" name="n_1mainValue【公民館】&#10;有形固定資産減価償却率">
          <a:extLst>
            <a:ext uri="{FF2B5EF4-FFF2-40B4-BE49-F238E27FC236}">
              <a16:creationId xmlns:a16="http://schemas.microsoft.com/office/drawing/2014/main" id="{B20DFB65-C975-4F11-AD7C-D6C2C7115F04}"/>
            </a:ext>
          </a:extLst>
        </xdr:cNvPr>
        <xdr:cNvSpPr txBox="1"/>
      </xdr:nvSpPr>
      <xdr:spPr>
        <a:xfrm>
          <a:off x="15266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105064</xdr:rowOff>
    </xdr:from>
    <xdr:ext cx="405111" cy="259045"/>
    <xdr:sp macro="" textlink="">
      <xdr:nvSpPr>
        <xdr:cNvPr id="796" name="n_2mainValue【公民館】&#10;有形固定資産減価償却率">
          <a:extLst>
            <a:ext uri="{FF2B5EF4-FFF2-40B4-BE49-F238E27FC236}">
              <a16:creationId xmlns:a16="http://schemas.microsoft.com/office/drawing/2014/main" id="{EA4DB98B-D7C0-4D00-ABF0-64CF012726FA}"/>
            </a:ext>
          </a:extLst>
        </xdr:cNvPr>
        <xdr:cNvSpPr txBox="1"/>
      </xdr:nvSpPr>
      <xdr:spPr>
        <a:xfrm>
          <a:off x="14389744" y="186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69141</xdr:rowOff>
    </xdr:from>
    <xdr:ext cx="405111" cy="259045"/>
    <xdr:sp macro="" textlink="">
      <xdr:nvSpPr>
        <xdr:cNvPr id="797" name="n_3mainValue【公民館】&#10;有形固定資産減価償却率">
          <a:extLst>
            <a:ext uri="{FF2B5EF4-FFF2-40B4-BE49-F238E27FC236}">
              <a16:creationId xmlns:a16="http://schemas.microsoft.com/office/drawing/2014/main" id="{C3B2AA41-A163-46A8-88FF-8A16AE097404}"/>
            </a:ext>
          </a:extLst>
        </xdr:cNvPr>
        <xdr:cNvSpPr txBox="1"/>
      </xdr:nvSpPr>
      <xdr:spPr>
        <a:xfrm>
          <a:off x="135007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87103</xdr:rowOff>
    </xdr:from>
    <xdr:ext cx="405111" cy="259045"/>
    <xdr:sp macro="" textlink="">
      <xdr:nvSpPr>
        <xdr:cNvPr id="798" name="n_4mainValue【公民館】&#10;有形固定資産減価償却率">
          <a:extLst>
            <a:ext uri="{FF2B5EF4-FFF2-40B4-BE49-F238E27FC236}">
              <a16:creationId xmlns:a16="http://schemas.microsoft.com/office/drawing/2014/main" id="{F699F25D-9ACB-46C8-9299-7E1A037D186C}"/>
            </a:ext>
          </a:extLst>
        </xdr:cNvPr>
        <xdr:cNvSpPr txBox="1"/>
      </xdr:nvSpPr>
      <xdr:spPr>
        <a:xfrm>
          <a:off x="126117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A8F20A75-429C-418C-AF08-E31C765CF4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7E40BD21-C690-41AA-A12A-3EA2BF1262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C70F3C86-F9CF-4D59-97DF-D704B4933DD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97F73A82-6286-44B6-BCCB-2CAACC181C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EF6E14A9-6002-4AA0-A966-52FFCE2961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D45041CA-8B1F-49DC-8497-749049F40D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B7993B39-C2D4-4D89-86DD-F370947EA8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7FB9F18E-1279-4B8C-8ACD-CC7BA826A2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A6FB21B6-B5BA-459A-9066-EEF7ADCD4C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48898DE9-F780-4EA4-9D8D-1C1602BF68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7A12055F-F041-4C47-B32B-C964F06F8CA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B57BFA58-56BF-4C33-B6FE-1216429DE8E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39C4F96D-37A9-48F8-90C9-F1F78A6C36D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C1F4C750-6BFF-4124-8E6C-804B58BDD8E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91E73DFF-8B37-4BEC-B976-BC8CCEDF3E8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C61DC583-6E9B-41BC-9A44-60CCE356A27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96942E54-B1AB-49EA-A2C0-ADF2FBBACF2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9B75958C-66B3-4BC2-9899-B7BF7D441DC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4D6E4045-5B80-4C79-AEA4-2EBB8F859B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804D9C8A-4B46-4B33-B266-3823853F85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ACD2220D-DB6E-4278-9B14-5CB2C47ACAE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820" name="直線コネクタ 819">
          <a:extLst>
            <a:ext uri="{FF2B5EF4-FFF2-40B4-BE49-F238E27FC236}">
              <a16:creationId xmlns:a16="http://schemas.microsoft.com/office/drawing/2014/main" id="{A8C96FE9-DE22-4068-A703-083CA2D42F09}"/>
            </a:ext>
          </a:extLst>
        </xdr:cNvPr>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21" name="【公民館】&#10;一人当たり面積最小値テキスト">
          <a:extLst>
            <a:ext uri="{FF2B5EF4-FFF2-40B4-BE49-F238E27FC236}">
              <a16:creationId xmlns:a16="http://schemas.microsoft.com/office/drawing/2014/main" id="{A3F07E6E-32CB-49C7-B88C-2130FADA8ADD}"/>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2" name="直線コネクタ 821">
          <a:extLst>
            <a:ext uri="{FF2B5EF4-FFF2-40B4-BE49-F238E27FC236}">
              <a16:creationId xmlns:a16="http://schemas.microsoft.com/office/drawing/2014/main" id="{9F1EF53D-E3ED-4540-BAA6-785332117CC6}"/>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823" name="【公民館】&#10;一人当たり面積最大値テキスト">
          <a:extLst>
            <a:ext uri="{FF2B5EF4-FFF2-40B4-BE49-F238E27FC236}">
              <a16:creationId xmlns:a16="http://schemas.microsoft.com/office/drawing/2014/main" id="{2195A68A-B866-4D7A-AD48-DFD0CC533971}"/>
            </a:ext>
          </a:extLst>
        </xdr:cNvPr>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824" name="直線コネクタ 823">
          <a:extLst>
            <a:ext uri="{FF2B5EF4-FFF2-40B4-BE49-F238E27FC236}">
              <a16:creationId xmlns:a16="http://schemas.microsoft.com/office/drawing/2014/main" id="{AE9935AF-C8CF-4469-9D07-BCBF80192B82}"/>
            </a:ext>
          </a:extLst>
        </xdr:cNvPr>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5" name="【公民館】&#10;一人当たり面積平均値テキスト">
          <a:extLst>
            <a:ext uri="{FF2B5EF4-FFF2-40B4-BE49-F238E27FC236}">
              <a16:creationId xmlns:a16="http://schemas.microsoft.com/office/drawing/2014/main" id="{8E79E7B4-0638-4F57-8878-A827AD98682F}"/>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6" name="フローチャート: 判断 825">
          <a:extLst>
            <a:ext uri="{FF2B5EF4-FFF2-40B4-BE49-F238E27FC236}">
              <a16:creationId xmlns:a16="http://schemas.microsoft.com/office/drawing/2014/main" id="{DE54EF62-4E2B-45AD-9C5E-0C4A3911AF8D}"/>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827" name="フローチャート: 判断 826">
          <a:extLst>
            <a:ext uri="{FF2B5EF4-FFF2-40B4-BE49-F238E27FC236}">
              <a16:creationId xmlns:a16="http://schemas.microsoft.com/office/drawing/2014/main" id="{3A73FC84-CB42-4ED5-9DEA-E9598B36986A}"/>
            </a:ext>
          </a:extLst>
        </xdr:cNvPr>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43687</xdr:rowOff>
    </xdr:from>
    <xdr:to>
      <xdr:col>107</xdr:col>
      <xdr:colOff>101600</xdr:colOff>
      <xdr:row>105</xdr:row>
      <xdr:rowOff>145287</xdr:rowOff>
    </xdr:to>
    <xdr:sp macro="" textlink="">
      <xdr:nvSpPr>
        <xdr:cNvPr id="828" name="フローチャート: 判断 827">
          <a:extLst>
            <a:ext uri="{FF2B5EF4-FFF2-40B4-BE49-F238E27FC236}">
              <a16:creationId xmlns:a16="http://schemas.microsoft.com/office/drawing/2014/main" id="{FBB0C079-31AE-4608-BE89-C0ADB6C3946C}"/>
            </a:ext>
          </a:extLst>
        </xdr:cNvPr>
        <xdr:cNvSpPr/>
      </xdr:nvSpPr>
      <xdr:spPr>
        <a:xfrm>
          <a:off x="20383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829" name="フローチャート: 判断 828">
          <a:extLst>
            <a:ext uri="{FF2B5EF4-FFF2-40B4-BE49-F238E27FC236}">
              <a16:creationId xmlns:a16="http://schemas.microsoft.com/office/drawing/2014/main" id="{AE69994E-CE36-40CA-9555-460CF5237BC7}"/>
            </a:ext>
          </a:extLst>
        </xdr:cNvPr>
        <xdr:cNvSpPr/>
      </xdr:nvSpPr>
      <xdr:spPr>
        <a:xfrm>
          <a:off x="19494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57404</xdr:rowOff>
    </xdr:from>
    <xdr:to>
      <xdr:col>98</xdr:col>
      <xdr:colOff>38100</xdr:colOff>
      <xdr:row>105</xdr:row>
      <xdr:rowOff>159004</xdr:rowOff>
    </xdr:to>
    <xdr:sp macro="" textlink="">
      <xdr:nvSpPr>
        <xdr:cNvPr id="830" name="フローチャート: 判断 829">
          <a:extLst>
            <a:ext uri="{FF2B5EF4-FFF2-40B4-BE49-F238E27FC236}">
              <a16:creationId xmlns:a16="http://schemas.microsoft.com/office/drawing/2014/main" id="{956D6CD7-E694-457C-85EA-9901F55A100D}"/>
            </a:ext>
          </a:extLst>
        </xdr:cNvPr>
        <xdr:cNvSpPr/>
      </xdr:nvSpPr>
      <xdr:spPr>
        <a:xfrm>
          <a:off x="186055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48E6838-9365-45F8-BA65-4D96B24FDC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42F7389-FE00-4121-A192-B236F742BD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2A04AA6-25E9-422B-B278-ED2B6269ADC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BED7BFF-093C-44D8-9F66-D09DD3407A4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C78E965-BFE3-4FC7-9FE0-B1DB706182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80263</xdr:rowOff>
    </xdr:from>
    <xdr:to>
      <xdr:col>116</xdr:col>
      <xdr:colOff>114300</xdr:colOff>
      <xdr:row>107</xdr:row>
      <xdr:rowOff>10413</xdr:rowOff>
    </xdr:to>
    <xdr:sp macro="" textlink="">
      <xdr:nvSpPr>
        <xdr:cNvPr id="836" name="楕円 835">
          <a:extLst>
            <a:ext uri="{FF2B5EF4-FFF2-40B4-BE49-F238E27FC236}">
              <a16:creationId xmlns:a16="http://schemas.microsoft.com/office/drawing/2014/main" id="{DA01678F-4A2E-474D-981E-42E9B889E034}"/>
            </a:ext>
          </a:extLst>
        </xdr:cNvPr>
        <xdr:cNvSpPr/>
      </xdr:nvSpPr>
      <xdr:spPr>
        <a:xfrm>
          <a:off x="221107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58690</xdr:rowOff>
    </xdr:from>
    <xdr:ext cx="469744" cy="259045"/>
    <xdr:sp macro="" textlink="">
      <xdr:nvSpPr>
        <xdr:cNvPr id="837" name="【公民館】&#10;一人当たり面積該当値テキスト">
          <a:extLst>
            <a:ext uri="{FF2B5EF4-FFF2-40B4-BE49-F238E27FC236}">
              <a16:creationId xmlns:a16="http://schemas.microsoft.com/office/drawing/2014/main" id="{5DB8DE1D-5C10-40C3-A48E-6DD374B26612}"/>
            </a:ext>
          </a:extLst>
        </xdr:cNvPr>
        <xdr:cNvSpPr txBox="1"/>
      </xdr:nvSpPr>
      <xdr:spPr>
        <a:xfrm>
          <a:off x="22199600"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84837</xdr:rowOff>
    </xdr:from>
    <xdr:to>
      <xdr:col>112</xdr:col>
      <xdr:colOff>38100</xdr:colOff>
      <xdr:row>107</xdr:row>
      <xdr:rowOff>14987</xdr:rowOff>
    </xdr:to>
    <xdr:sp macro="" textlink="">
      <xdr:nvSpPr>
        <xdr:cNvPr id="838" name="楕円 837">
          <a:extLst>
            <a:ext uri="{FF2B5EF4-FFF2-40B4-BE49-F238E27FC236}">
              <a16:creationId xmlns:a16="http://schemas.microsoft.com/office/drawing/2014/main" id="{8BD77F19-B676-4466-BADD-E3840903ECE9}"/>
            </a:ext>
          </a:extLst>
        </xdr:cNvPr>
        <xdr:cNvSpPr/>
      </xdr:nvSpPr>
      <xdr:spPr>
        <a:xfrm>
          <a:off x="21272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131063</xdr:rowOff>
    </xdr:from>
    <xdr:to>
      <xdr:col>116</xdr:col>
      <xdr:colOff>63500</xdr:colOff>
      <xdr:row>106</xdr:row>
      <xdr:rowOff>135637</xdr:rowOff>
    </xdr:to>
    <xdr:cxnSp macro="">
      <xdr:nvCxnSpPr>
        <xdr:cNvPr id="839" name="直線コネクタ 838">
          <a:extLst>
            <a:ext uri="{FF2B5EF4-FFF2-40B4-BE49-F238E27FC236}">
              <a16:creationId xmlns:a16="http://schemas.microsoft.com/office/drawing/2014/main" id="{47835E64-D0BE-4EA9-9673-72750D55E070}"/>
            </a:ext>
          </a:extLst>
        </xdr:cNvPr>
        <xdr:cNvCxnSpPr/>
      </xdr:nvCxnSpPr>
      <xdr:spPr>
        <a:xfrm flipV="1">
          <a:off x="21323300" y="183047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89408</xdr:rowOff>
    </xdr:from>
    <xdr:to>
      <xdr:col>107</xdr:col>
      <xdr:colOff>101600</xdr:colOff>
      <xdr:row>107</xdr:row>
      <xdr:rowOff>19558</xdr:rowOff>
    </xdr:to>
    <xdr:sp macro="" textlink="">
      <xdr:nvSpPr>
        <xdr:cNvPr id="840" name="楕円 839">
          <a:extLst>
            <a:ext uri="{FF2B5EF4-FFF2-40B4-BE49-F238E27FC236}">
              <a16:creationId xmlns:a16="http://schemas.microsoft.com/office/drawing/2014/main" id="{CD7B93EE-891E-4AA1-AC15-D12BF5AA20B3}"/>
            </a:ext>
          </a:extLst>
        </xdr:cNvPr>
        <xdr:cNvSpPr/>
      </xdr:nvSpPr>
      <xdr:spPr>
        <a:xfrm>
          <a:off x="20383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135637</xdr:rowOff>
    </xdr:from>
    <xdr:to>
      <xdr:col>111</xdr:col>
      <xdr:colOff>177800</xdr:colOff>
      <xdr:row>106</xdr:row>
      <xdr:rowOff>140208</xdr:rowOff>
    </xdr:to>
    <xdr:cxnSp macro="">
      <xdr:nvCxnSpPr>
        <xdr:cNvPr id="841" name="直線コネクタ 840">
          <a:extLst>
            <a:ext uri="{FF2B5EF4-FFF2-40B4-BE49-F238E27FC236}">
              <a16:creationId xmlns:a16="http://schemas.microsoft.com/office/drawing/2014/main" id="{CCC9BF67-B393-485D-A311-D724BE27EC11}"/>
            </a:ext>
          </a:extLst>
        </xdr:cNvPr>
        <xdr:cNvCxnSpPr/>
      </xdr:nvCxnSpPr>
      <xdr:spPr>
        <a:xfrm flipV="1">
          <a:off x="20434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2" name="楕円 841">
          <a:extLst>
            <a:ext uri="{FF2B5EF4-FFF2-40B4-BE49-F238E27FC236}">
              <a16:creationId xmlns:a16="http://schemas.microsoft.com/office/drawing/2014/main" id="{32BD80AC-1144-49E7-8EB2-0769D9F303B2}"/>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140208</xdr:rowOff>
    </xdr:from>
    <xdr:to>
      <xdr:col>107</xdr:col>
      <xdr:colOff>50800</xdr:colOff>
      <xdr:row>106</xdr:row>
      <xdr:rowOff>144780</xdr:rowOff>
    </xdr:to>
    <xdr:cxnSp macro="">
      <xdr:nvCxnSpPr>
        <xdr:cNvPr id="843" name="直線コネクタ 842">
          <a:extLst>
            <a:ext uri="{FF2B5EF4-FFF2-40B4-BE49-F238E27FC236}">
              <a16:creationId xmlns:a16="http://schemas.microsoft.com/office/drawing/2014/main" id="{1109B426-19A5-4B94-AB21-F8AC64F3946F}"/>
            </a:ext>
          </a:extLst>
        </xdr:cNvPr>
        <xdr:cNvCxnSpPr/>
      </xdr:nvCxnSpPr>
      <xdr:spPr>
        <a:xfrm flipV="1">
          <a:off x="19545300" y="1831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98552</xdr:rowOff>
    </xdr:from>
    <xdr:to>
      <xdr:col>98</xdr:col>
      <xdr:colOff>38100</xdr:colOff>
      <xdr:row>107</xdr:row>
      <xdr:rowOff>28702</xdr:rowOff>
    </xdr:to>
    <xdr:sp macro="" textlink="">
      <xdr:nvSpPr>
        <xdr:cNvPr id="844" name="楕円 843">
          <a:extLst>
            <a:ext uri="{FF2B5EF4-FFF2-40B4-BE49-F238E27FC236}">
              <a16:creationId xmlns:a16="http://schemas.microsoft.com/office/drawing/2014/main" id="{EA397D78-C4DF-40E3-B99C-50BABD470D30}"/>
            </a:ext>
          </a:extLst>
        </xdr:cNvPr>
        <xdr:cNvSpPr/>
      </xdr:nvSpPr>
      <xdr:spPr>
        <a:xfrm>
          <a:off x="18605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149352</xdr:rowOff>
    </xdr:to>
    <xdr:cxnSp macro="">
      <xdr:nvCxnSpPr>
        <xdr:cNvPr id="845" name="直線コネクタ 844">
          <a:extLst>
            <a:ext uri="{FF2B5EF4-FFF2-40B4-BE49-F238E27FC236}">
              <a16:creationId xmlns:a16="http://schemas.microsoft.com/office/drawing/2014/main" id="{D6724CBF-FD08-4DAF-AA3F-8E36E6E0F593}"/>
            </a:ext>
          </a:extLst>
        </xdr:cNvPr>
        <xdr:cNvCxnSpPr/>
      </xdr:nvCxnSpPr>
      <xdr:spPr>
        <a:xfrm flipV="1">
          <a:off x="18656300" y="1831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1795</xdr:rowOff>
    </xdr:from>
    <xdr:ext cx="469744" cy="259045"/>
    <xdr:sp macro="" textlink="">
      <xdr:nvSpPr>
        <xdr:cNvPr id="846" name="n_1aveValue【公民館】&#10;一人当たり面積">
          <a:extLst>
            <a:ext uri="{FF2B5EF4-FFF2-40B4-BE49-F238E27FC236}">
              <a16:creationId xmlns:a16="http://schemas.microsoft.com/office/drawing/2014/main" id="{03BDC479-D92E-493C-A468-6A731A18CEF1}"/>
            </a:ext>
          </a:extLst>
        </xdr:cNvPr>
        <xdr:cNvSpPr txBox="1"/>
      </xdr:nvSpPr>
      <xdr:spPr>
        <a:xfrm>
          <a:off x="21075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161814</xdr:rowOff>
    </xdr:from>
    <xdr:ext cx="469744" cy="259045"/>
    <xdr:sp macro="" textlink="">
      <xdr:nvSpPr>
        <xdr:cNvPr id="847" name="n_2aveValue【公民館】&#10;一人当たり面積">
          <a:extLst>
            <a:ext uri="{FF2B5EF4-FFF2-40B4-BE49-F238E27FC236}">
              <a16:creationId xmlns:a16="http://schemas.microsoft.com/office/drawing/2014/main" id="{C92BEF28-D7DE-411D-991C-10EE616049F6}"/>
            </a:ext>
          </a:extLst>
        </xdr:cNvPr>
        <xdr:cNvSpPr txBox="1"/>
      </xdr:nvSpPr>
      <xdr:spPr>
        <a:xfrm>
          <a:off x="201994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1795</xdr:rowOff>
    </xdr:from>
    <xdr:ext cx="469744" cy="259045"/>
    <xdr:sp macro="" textlink="">
      <xdr:nvSpPr>
        <xdr:cNvPr id="848" name="n_3aveValue【公民館】&#10;一人当たり面積">
          <a:extLst>
            <a:ext uri="{FF2B5EF4-FFF2-40B4-BE49-F238E27FC236}">
              <a16:creationId xmlns:a16="http://schemas.microsoft.com/office/drawing/2014/main" id="{054DCF36-28C7-41D3-AD70-4989C60CC297}"/>
            </a:ext>
          </a:extLst>
        </xdr:cNvPr>
        <xdr:cNvSpPr txBox="1"/>
      </xdr:nvSpPr>
      <xdr:spPr>
        <a:xfrm>
          <a:off x="19310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4081</xdr:rowOff>
    </xdr:from>
    <xdr:ext cx="469744" cy="259045"/>
    <xdr:sp macro="" textlink="">
      <xdr:nvSpPr>
        <xdr:cNvPr id="849" name="n_4aveValue【公民館】&#10;一人当たり面積">
          <a:extLst>
            <a:ext uri="{FF2B5EF4-FFF2-40B4-BE49-F238E27FC236}">
              <a16:creationId xmlns:a16="http://schemas.microsoft.com/office/drawing/2014/main" id="{4954D91A-B64C-4F2D-B38C-BFF95C7BCFEB}"/>
            </a:ext>
          </a:extLst>
        </xdr:cNvPr>
        <xdr:cNvSpPr txBox="1"/>
      </xdr:nvSpPr>
      <xdr:spPr>
        <a:xfrm>
          <a:off x="18421427" y="178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6114</xdr:rowOff>
    </xdr:from>
    <xdr:ext cx="469744" cy="259045"/>
    <xdr:sp macro="" textlink="">
      <xdr:nvSpPr>
        <xdr:cNvPr id="850" name="n_1mainValue【公民館】&#10;一人当たり面積">
          <a:extLst>
            <a:ext uri="{FF2B5EF4-FFF2-40B4-BE49-F238E27FC236}">
              <a16:creationId xmlns:a16="http://schemas.microsoft.com/office/drawing/2014/main" id="{15154D82-B143-4CB7-A12A-D7B362591A4B}"/>
            </a:ext>
          </a:extLst>
        </xdr:cNvPr>
        <xdr:cNvSpPr txBox="1"/>
      </xdr:nvSpPr>
      <xdr:spPr>
        <a:xfrm>
          <a:off x="210757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10685</xdr:rowOff>
    </xdr:from>
    <xdr:ext cx="469744" cy="259045"/>
    <xdr:sp macro="" textlink="">
      <xdr:nvSpPr>
        <xdr:cNvPr id="851" name="n_2mainValue【公民館】&#10;一人当たり面積">
          <a:extLst>
            <a:ext uri="{FF2B5EF4-FFF2-40B4-BE49-F238E27FC236}">
              <a16:creationId xmlns:a16="http://schemas.microsoft.com/office/drawing/2014/main" id="{CE33618C-2794-494B-BC92-9D90DA55F6E2}"/>
            </a:ext>
          </a:extLst>
        </xdr:cNvPr>
        <xdr:cNvSpPr txBox="1"/>
      </xdr:nvSpPr>
      <xdr:spPr>
        <a:xfrm>
          <a:off x="20199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2" name="n_3mainValue【公民館】&#10;一人当たり面積">
          <a:extLst>
            <a:ext uri="{FF2B5EF4-FFF2-40B4-BE49-F238E27FC236}">
              <a16:creationId xmlns:a16="http://schemas.microsoft.com/office/drawing/2014/main" id="{47E135E9-B448-4B7C-88D4-B76FCD74E137}"/>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19829</xdr:rowOff>
    </xdr:from>
    <xdr:ext cx="469744" cy="259045"/>
    <xdr:sp macro="" textlink="">
      <xdr:nvSpPr>
        <xdr:cNvPr id="853" name="n_4mainValue【公民館】&#10;一人当たり面積">
          <a:extLst>
            <a:ext uri="{FF2B5EF4-FFF2-40B4-BE49-F238E27FC236}">
              <a16:creationId xmlns:a16="http://schemas.microsoft.com/office/drawing/2014/main" id="{72C89539-8D90-4F16-BED1-DB19F7247D02}"/>
            </a:ext>
          </a:extLst>
        </xdr:cNvPr>
        <xdr:cNvSpPr txBox="1"/>
      </xdr:nvSpPr>
      <xdr:spPr>
        <a:xfrm>
          <a:off x="18421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9C8FCA0E-D715-451C-B87D-3199121B29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F1CD4B23-B6F2-4906-8A13-8A4C65D6375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3A0331DD-2769-4A48-B648-717BDB2B89E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有形固定資産減価償却率は、概ね横ばいで、類似団体平均を上回る状況が続いている。　橋りょう・トンネルについては、現在、長寿命化事業を計画的に実施しており、令和３年度は、類似団体平均を下回った。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各施設について見ると、特に比率が高くなっている施設は、道路、認定こども園・幼稚園・保育所、公民館となっている。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幼稚園・保育所については、老朽化が進んでおり、民間活力の活用も含めた様々な手法による施設更新を検討・実施しているところである。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公民館（まちづくりセンター）については災害対策拠点としても活用していることから、今後計画的に施設整備を実施する予定となっている。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A233FC-B32B-423B-A027-9B8549218C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A0926C-15D7-4E9A-80B0-506BECA321C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51DEF4-BC0E-44BC-AE6A-03801C92E3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F1B657-175A-4B6F-BCA9-9F5351E2D4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4673EE-5E9E-456B-B699-2F2C28CC99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512ED5-C682-4F41-866C-06861D30F1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E366CB-F12B-40CE-89E3-C8E5B6A9A4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E2988B-891B-4E48-9244-A5810BFF13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BD1E5D-7C16-44DC-809C-024B74271A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407694-5050-470E-807E-E4579D8B12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33,243
32,871
435.34
28,932,284
27,947,404
827,463
13,687,307
32,052,771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6C44FD-75FF-4E51-97DA-A1E19741BE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11BF01-1A58-4FD4-94D8-22A1BD5D51A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CA0977-345B-419D-9A81-5119C42F26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154EDB-A39B-4389-A651-A1AFB71864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B77F36-2FE8-4B21-8682-9FADEE4495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3FC8E2A-CD10-462E-8B9F-FF41E72FCB3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3F0917-370F-4B3A-A4B1-143548659C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797E7D-BE83-4B10-BD5E-BCB42D28BE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DA8C83-156F-47C6-9A3C-8E703E5C9F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53D284-AAFD-46EC-A958-EB64074F5B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01C5C6-A0D9-47A7-B68D-B5F9627C6A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7CC207-1265-48ED-ADF7-77142C0846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522275-C311-4B38-BD7E-7CF21B942B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9C06EE-DDC1-48DD-B3C6-5831112A8D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62D9E1-FD5F-4EE3-A01B-4B218FFAEA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51EA21-05E7-4384-9F80-63851602CE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E0E625-9B1E-4294-A404-F9EC2A0BDD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35932A-BE22-4A07-AAD0-A88A6716D8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916181-C7E1-4CE5-917C-34AF744215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52FC9B-93FC-4C0B-BDD0-5644B4AB128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96B1A1-48B5-4276-8307-3418411CD00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9199FC-8235-4EC0-A642-AE0E751407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98504C-AF85-40EE-B1ED-7FA40CECC7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7442AC-BB7D-46E9-8526-230D8CDAA0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43DE7E-6F53-4FF0-A878-73B54AD796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A1482E-3B99-4BAF-8D04-118647CB89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6C3B2C-802F-4EEB-B36E-27F5661712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0AF543-F86D-45A6-AA45-FC1A4B9769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3ABD47-D898-4C18-AEE1-EAA42C167C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9FE174-E174-49FB-BF37-F994C64EC9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219578-AA4B-48D2-AA5A-D794F790DFF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97FC3B-616E-4D3B-B19E-546C9F9237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14EB831-2F3A-4B5A-928E-72F25F9589A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8848129-DC77-4140-AE2A-4BEA5D94AFC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EF38E36-88FD-4F75-977A-541409E3248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7C26671-8BB7-448C-AA5F-62138E39854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E657411-CC2E-478E-8E8B-73B02B9C216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8DA377C-F574-40F8-BA30-60DC254AF4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5E28EC4-2E57-40B6-9B13-F2E26246DBA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BDE8DDA-D323-467B-B36F-4DF86A7176B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C587574-9AFD-463F-B220-093708B8B08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3604AF3-8F41-43E7-A67D-0D4E7050CDC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B69869F-DB5E-4113-819D-99A1BBF5A02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875409-1D5B-4422-A8B5-B7CD77B86C5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64A4E1-3B9A-4C63-939E-84DD376818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34C3FD0-6B02-4C09-9964-FEE0CA7915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6CD3BD7-C36F-4B7A-8F01-E3C7068C9D9C}"/>
            </a:ext>
          </a:extLst>
        </xdr:cNvPr>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4D8E1A6-8243-4AC8-95F5-996C9242B63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743C182-361D-4D19-89CE-901E8ED3E03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a:extLst>
            <a:ext uri="{FF2B5EF4-FFF2-40B4-BE49-F238E27FC236}">
              <a16:creationId xmlns:a16="http://schemas.microsoft.com/office/drawing/2014/main" id="{AEE1BB9A-F7C3-4C72-8BE8-3CE4C850FB5F}"/>
            </a:ext>
          </a:extLst>
        </xdr:cNvPr>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a:extLst>
            <a:ext uri="{FF2B5EF4-FFF2-40B4-BE49-F238E27FC236}">
              <a16:creationId xmlns:a16="http://schemas.microsoft.com/office/drawing/2014/main" id="{FCE8C549-395E-4C9F-862E-29F8E97E285F}"/>
            </a:ext>
          </a:extLst>
        </xdr:cNvPr>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87103</xdr:rowOff>
    </xdr:from>
    <xdr:ext cx="405111" cy="259045"/>
    <xdr:sp macro="" textlink="">
      <xdr:nvSpPr>
        <xdr:cNvPr id="63" name="【図書館】&#10;有形固定資産減価償却率平均値テキスト">
          <a:extLst>
            <a:ext uri="{FF2B5EF4-FFF2-40B4-BE49-F238E27FC236}">
              <a16:creationId xmlns:a16="http://schemas.microsoft.com/office/drawing/2014/main" id="{B1EE1867-BA5C-45DB-893C-FACF52605878}"/>
            </a:ext>
          </a:extLst>
        </xdr:cNvPr>
        <xdr:cNvSpPr txBox="1"/>
      </xdr:nvSpPr>
      <xdr:spPr>
        <a:xfrm>
          <a:off x="4673600" y="643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a:extLst>
            <a:ext uri="{FF2B5EF4-FFF2-40B4-BE49-F238E27FC236}">
              <a16:creationId xmlns:a16="http://schemas.microsoft.com/office/drawing/2014/main" id="{D70A7624-672A-4BAB-85CF-5694D9ED9BF1}"/>
            </a:ext>
          </a:extLst>
        </xdr:cNvPr>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F33AFE72-A88E-4484-980C-F0CC055654A5}"/>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68E6C3DD-60CF-418E-B124-17AD4EDC901E}"/>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561B34C1-074E-4922-A6A3-6C18D241FE74}"/>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1F222878-0F17-4BE2-9234-B23EA3F36E60}"/>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B6A7C52-924F-4C3B-8B89-D250317E54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37A57F-DF1D-4AC5-9D9D-A487EAE56E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27DFF1-E45F-4A89-8C4B-D7897513713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3F0060-90CA-43A2-87F0-E45A50FE9E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CD02169-2602-404E-BD75-AE45F58958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4" name="楕円 73">
          <a:extLst>
            <a:ext uri="{FF2B5EF4-FFF2-40B4-BE49-F238E27FC236}">
              <a16:creationId xmlns:a16="http://schemas.microsoft.com/office/drawing/2014/main" id="{61E677F5-89B8-48F5-9C16-892C77A2DB74}"/>
            </a:ext>
          </a:extLst>
        </xdr:cNvPr>
        <xdr:cNvSpPr/>
      </xdr:nvSpPr>
      <xdr:spPr>
        <a:xfrm>
          <a:off x="4584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76035</xdr:rowOff>
    </xdr:from>
    <xdr:ext cx="405111" cy="259045"/>
    <xdr:sp macro="" textlink="">
      <xdr:nvSpPr>
        <xdr:cNvPr id="75" name="【図書館】&#10;有形固定資産減価償却率該当値テキスト">
          <a:extLst>
            <a:ext uri="{FF2B5EF4-FFF2-40B4-BE49-F238E27FC236}">
              <a16:creationId xmlns:a16="http://schemas.microsoft.com/office/drawing/2014/main" id="{1E56F3E2-A155-4591-BD71-ABDF70E080F7}"/>
            </a:ext>
          </a:extLst>
        </xdr:cNvPr>
        <xdr:cNvSpPr txBox="1"/>
      </xdr:nvSpPr>
      <xdr:spPr>
        <a:xfrm>
          <a:off x="4673600"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a:extLst>
            <a:ext uri="{FF2B5EF4-FFF2-40B4-BE49-F238E27FC236}">
              <a16:creationId xmlns:a16="http://schemas.microsoft.com/office/drawing/2014/main" id="{17ADFFBF-312A-4237-8330-5F9DC02588D2}"/>
            </a:ext>
          </a:extLst>
        </xdr:cNvPr>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103958</xdr:rowOff>
    </xdr:to>
    <xdr:cxnSp macro="">
      <xdr:nvCxnSpPr>
        <xdr:cNvPr id="77" name="直線コネクタ 76">
          <a:extLst>
            <a:ext uri="{FF2B5EF4-FFF2-40B4-BE49-F238E27FC236}">
              <a16:creationId xmlns:a16="http://schemas.microsoft.com/office/drawing/2014/main" id="{B8B3E522-974A-4BCB-A56F-4E0F59B7DF51}"/>
            </a:ext>
          </a:extLst>
        </xdr:cNvPr>
        <xdr:cNvCxnSpPr/>
      </xdr:nvCxnSpPr>
      <xdr:spPr>
        <a:xfrm>
          <a:off x="3797300" y="64116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152763</xdr:rowOff>
    </xdr:from>
    <xdr:to>
      <xdr:col>15</xdr:col>
      <xdr:colOff>101600</xdr:colOff>
      <xdr:row>37</xdr:row>
      <xdr:rowOff>82913</xdr:rowOff>
    </xdr:to>
    <xdr:sp macro="" textlink="">
      <xdr:nvSpPr>
        <xdr:cNvPr id="78" name="楕円 77">
          <a:extLst>
            <a:ext uri="{FF2B5EF4-FFF2-40B4-BE49-F238E27FC236}">
              <a16:creationId xmlns:a16="http://schemas.microsoft.com/office/drawing/2014/main" id="{393ABFB1-1E8D-4D73-AAFD-B2C40C277F4B}"/>
            </a:ext>
          </a:extLst>
        </xdr:cNvPr>
        <xdr:cNvSpPr/>
      </xdr:nvSpPr>
      <xdr:spPr>
        <a:xfrm>
          <a:off x="2857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32113</xdr:rowOff>
    </xdr:from>
    <xdr:to>
      <xdr:col>19</xdr:col>
      <xdr:colOff>177800</xdr:colOff>
      <xdr:row>37</xdr:row>
      <xdr:rowOff>68036</xdr:rowOff>
    </xdr:to>
    <xdr:cxnSp macro="">
      <xdr:nvCxnSpPr>
        <xdr:cNvPr id="79" name="直線コネクタ 78">
          <a:extLst>
            <a:ext uri="{FF2B5EF4-FFF2-40B4-BE49-F238E27FC236}">
              <a16:creationId xmlns:a16="http://schemas.microsoft.com/office/drawing/2014/main" id="{FB4CE458-9B92-4685-8347-3D1D919E0502}"/>
            </a:ext>
          </a:extLst>
        </xdr:cNvPr>
        <xdr:cNvCxnSpPr/>
      </xdr:nvCxnSpPr>
      <xdr:spPr>
        <a:xfrm>
          <a:off x="2908300" y="63757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115207</xdr:rowOff>
    </xdr:from>
    <xdr:to>
      <xdr:col>10</xdr:col>
      <xdr:colOff>165100</xdr:colOff>
      <xdr:row>37</xdr:row>
      <xdr:rowOff>45357</xdr:rowOff>
    </xdr:to>
    <xdr:sp macro="" textlink="">
      <xdr:nvSpPr>
        <xdr:cNvPr id="80" name="楕円 79">
          <a:extLst>
            <a:ext uri="{FF2B5EF4-FFF2-40B4-BE49-F238E27FC236}">
              <a16:creationId xmlns:a16="http://schemas.microsoft.com/office/drawing/2014/main" id="{B2BF8C13-2CC9-436B-9989-281E1EB3F37B}"/>
            </a:ext>
          </a:extLst>
        </xdr:cNvPr>
        <xdr:cNvSpPr/>
      </xdr:nvSpPr>
      <xdr:spPr>
        <a:xfrm>
          <a:off x="1968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166007</xdr:rowOff>
    </xdr:from>
    <xdr:to>
      <xdr:col>15</xdr:col>
      <xdr:colOff>50800</xdr:colOff>
      <xdr:row>37</xdr:row>
      <xdr:rowOff>32113</xdr:rowOff>
    </xdr:to>
    <xdr:cxnSp macro="">
      <xdr:nvCxnSpPr>
        <xdr:cNvPr id="81" name="直線コネクタ 80">
          <a:extLst>
            <a:ext uri="{FF2B5EF4-FFF2-40B4-BE49-F238E27FC236}">
              <a16:creationId xmlns:a16="http://schemas.microsoft.com/office/drawing/2014/main" id="{4EAEBF81-3003-4F41-A4F5-8819339C09F7}"/>
            </a:ext>
          </a:extLst>
        </xdr:cNvPr>
        <xdr:cNvCxnSpPr/>
      </xdr:nvCxnSpPr>
      <xdr:spPr>
        <a:xfrm>
          <a:off x="2019300" y="63382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115207</xdr:rowOff>
    </xdr:from>
    <xdr:to>
      <xdr:col>6</xdr:col>
      <xdr:colOff>38100</xdr:colOff>
      <xdr:row>37</xdr:row>
      <xdr:rowOff>45357</xdr:rowOff>
    </xdr:to>
    <xdr:sp macro="" textlink="">
      <xdr:nvSpPr>
        <xdr:cNvPr id="82" name="楕円 81">
          <a:extLst>
            <a:ext uri="{FF2B5EF4-FFF2-40B4-BE49-F238E27FC236}">
              <a16:creationId xmlns:a16="http://schemas.microsoft.com/office/drawing/2014/main" id="{4C4D4D01-AB76-4FC3-B2DC-B3B415ECADB1}"/>
            </a:ext>
          </a:extLst>
        </xdr:cNvPr>
        <xdr:cNvSpPr/>
      </xdr:nvSpPr>
      <xdr:spPr>
        <a:xfrm>
          <a:off x="1079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166007</xdr:rowOff>
    </xdr:from>
    <xdr:to>
      <xdr:col>10</xdr:col>
      <xdr:colOff>114300</xdr:colOff>
      <xdr:row>36</xdr:row>
      <xdr:rowOff>166007</xdr:rowOff>
    </xdr:to>
    <xdr:cxnSp macro="">
      <xdr:nvCxnSpPr>
        <xdr:cNvPr id="83" name="直線コネクタ 82">
          <a:extLst>
            <a:ext uri="{FF2B5EF4-FFF2-40B4-BE49-F238E27FC236}">
              <a16:creationId xmlns:a16="http://schemas.microsoft.com/office/drawing/2014/main" id="{0699C754-8853-4958-B882-77C964E1DAEF}"/>
            </a:ext>
          </a:extLst>
        </xdr:cNvPr>
        <xdr:cNvCxnSpPr/>
      </xdr:nvCxnSpPr>
      <xdr:spPr>
        <a:xfrm>
          <a:off x="1130300" y="6338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5F39BE7F-3C02-4BCB-9402-DC9A400E05FC}"/>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724366F3-78EE-470F-96C3-B83AFB889A0C}"/>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FD827A4B-C012-4A3E-A33D-5A3842253D21}"/>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14B1035C-45DB-4A93-8A1D-F488BBAB93A7}"/>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a:extLst>
            <a:ext uri="{FF2B5EF4-FFF2-40B4-BE49-F238E27FC236}">
              <a16:creationId xmlns:a16="http://schemas.microsoft.com/office/drawing/2014/main" id="{46516481-AE10-4640-AE2D-B07D37F20B6A}"/>
            </a:ext>
          </a:extLst>
        </xdr:cNvPr>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74040</xdr:rowOff>
    </xdr:from>
    <xdr:ext cx="405111" cy="259045"/>
    <xdr:sp macro="" textlink="">
      <xdr:nvSpPr>
        <xdr:cNvPr id="89" name="n_2mainValue【図書館】&#10;有形固定資産減価償却率">
          <a:extLst>
            <a:ext uri="{FF2B5EF4-FFF2-40B4-BE49-F238E27FC236}">
              <a16:creationId xmlns:a16="http://schemas.microsoft.com/office/drawing/2014/main" id="{C20A8C17-CD8F-4B7D-AF34-7AF2A04A18F9}"/>
            </a:ext>
          </a:extLst>
        </xdr:cNvPr>
        <xdr:cNvSpPr txBox="1"/>
      </xdr:nvSpPr>
      <xdr:spPr>
        <a:xfrm>
          <a:off x="2705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90" name="n_3mainValue【図書館】&#10;有形固定資産減価償却率">
          <a:extLst>
            <a:ext uri="{FF2B5EF4-FFF2-40B4-BE49-F238E27FC236}">
              <a16:creationId xmlns:a16="http://schemas.microsoft.com/office/drawing/2014/main" id="{0C23A3B1-39AA-4D02-B25A-BA3CFB947AD0}"/>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91" name="n_4mainValue【図書館】&#10;有形固定資産減価償却率">
          <a:extLst>
            <a:ext uri="{FF2B5EF4-FFF2-40B4-BE49-F238E27FC236}">
              <a16:creationId xmlns:a16="http://schemas.microsoft.com/office/drawing/2014/main" id="{C335D966-0827-4D15-AFEF-E3CCC67CD187}"/>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F92CCD3-7C79-48B4-810F-60D58117B4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921E7B3-F317-460A-AD53-497A8213F0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C4F2FF4-B54B-4C7D-A15C-CB8EAD390C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0734E5A-B683-4FCD-AE7D-1AB478DAF3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876FBFC-3412-4CAC-92D2-D554DFE8760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ECEB983-2453-48A9-94E7-3B26C4FAAD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EBCB450-AE82-4983-B05C-82CDCDDFED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825F33D-5CB3-4E82-AA48-9941091884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56394DD-6C2D-41A3-8C63-D5C5C37CBCD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749EF09-D9FD-4403-9C79-D4AFFC6132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ADEEADE-73E4-4201-85B2-A3AE496FBAD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22AC48B-320B-4860-A84D-C83C94FC382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61A635A-1E76-41A4-9C7D-E82C1FBE7B1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5DF5F3B-E2BD-419F-932B-2EBD1880BBA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21A34D8-CDC9-49BA-8CE2-5EB46683038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6CB0F82-93E2-4B47-B8E7-7432E90E29F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72F4E94-0BEE-4B38-BE46-BA4F64FAF44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4A2CB19-C737-463D-846B-3DFA336C05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5502B7E-FC93-4D62-B819-872FE15BCA5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78FE09F-22D3-4D33-B0BA-849422491FB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3C005BC-1968-4C81-8B83-385E0CD782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7DF0A97-9ABC-4090-9B9F-3701548A2E4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F0597F7-11E6-4F42-AEC9-1658C362F7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A01E50BE-2D5D-458C-98AA-DCCBDC693D93}"/>
            </a:ext>
          </a:extLst>
        </xdr:cNvPr>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C6AB90A8-1ECF-4437-96EE-1E5C5D4F1B2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EAAE2897-4374-46E0-8FB7-03F178E37334}"/>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a:extLst>
            <a:ext uri="{FF2B5EF4-FFF2-40B4-BE49-F238E27FC236}">
              <a16:creationId xmlns:a16="http://schemas.microsoft.com/office/drawing/2014/main" id="{14E7C01F-29E0-4E18-BEE4-141AB1DC09E7}"/>
            </a:ext>
          </a:extLst>
        </xdr:cNvPr>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a:extLst>
            <a:ext uri="{FF2B5EF4-FFF2-40B4-BE49-F238E27FC236}">
              <a16:creationId xmlns:a16="http://schemas.microsoft.com/office/drawing/2014/main" id="{95826AD5-BDB9-48BC-AB2D-3C5C7A488A1C}"/>
            </a:ext>
          </a:extLst>
        </xdr:cNvPr>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148607</xdr:rowOff>
    </xdr:from>
    <xdr:ext cx="469744" cy="259045"/>
    <xdr:sp macro="" textlink="">
      <xdr:nvSpPr>
        <xdr:cNvPr id="120" name="【図書館】&#10;一人当たり面積平均値テキスト">
          <a:extLst>
            <a:ext uri="{FF2B5EF4-FFF2-40B4-BE49-F238E27FC236}">
              <a16:creationId xmlns:a16="http://schemas.microsoft.com/office/drawing/2014/main" id="{713407B1-00BC-4A58-8951-89F5C82EB81C}"/>
            </a:ext>
          </a:extLst>
        </xdr:cNvPr>
        <xdr:cNvSpPr txBox="1"/>
      </xdr:nvSpPr>
      <xdr:spPr>
        <a:xfrm>
          <a:off x="10515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a:extLst>
            <a:ext uri="{FF2B5EF4-FFF2-40B4-BE49-F238E27FC236}">
              <a16:creationId xmlns:a16="http://schemas.microsoft.com/office/drawing/2014/main" id="{54996980-E7C3-4821-A919-0B4A8866F58C}"/>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id="{BF7921FD-4563-477E-BF07-3F2102386BDC}"/>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3" name="フローチャート: 判断 122">
          <a:extLst>
            <a:ext uri="{FF2B5EF4-FFF2-40B4-BE49-F238E27FC236}">
              <a16:creationId xmlns:a16="http://schemas.microsoft.com/office/drawing/2014/main" id="{C5D5F5BB-BE16-4ACD-AAB2-64AE5EFDFD93}"/>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4" name="フローチャート: 判断 123">
          <a:extLst>
            <a:ext uri="{FF2B5EF4-FFF2-40B4-BE49-F238E27FC236}">
              <a16:creationId xmlns:a16="http://schemas.microsoft.com/office/drawing/2014/main" id="{3474F9E1-58C4-4EF0-89A0-A1BD8C85B558}"/>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5" name="フローチャート: 判断 124">
          <a:extLst>
            <a:ext uri="{FF2B5EF4-FFF2-40B4-BE49-F238E27FC236}">
              <a16:creationId xmlns:a16="http://schemas.microsoft.com/office/drawing/2014/main" id="{6942D5FB-E883-40E1-B045-64AF8A3AB64F}"/>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1BEC53-64F6-4F27-AC2F-D9CE006BBA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05A654-4029-445D-A6DF-0BCD97482B2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AE65508-3EE0-4EFD-A7CA-9CCA52531A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3B8FE9-CA76-48DD-B85B-D3B7469E2C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7BFF0CD-80AD-4FF8-97AF-39B29F0DE40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29210</xdr:rowOff>
    </xdr:from>
    <xdr:to>
      <xdr:col>55</xdr:col>
      <xdr:colOff>50800</xdr:colOff>
      <xdr:row>37</xdr:row>
      <xdr:rowOff>130810</xdr:rowOff>
    </xdr:to>
    <xdr:sp macro="" textlink="">
      <xdr:nvSpPr>
        <xdr:cNvPr id="131" name="楕円 130">
          <a:extLst>
            <a:ext uri="{FF2B5EF4-FFF2-40B4-BE49-F238E27FC236}">
              <a16:creationId xmlns:a16="http://schemas.microsoft.com/office/drawing/2014/main" id="{BA77FD04-BC79-46C5-A7F6-88C986E86C9A}"/>
            </a:ext>
          </a:extLst>
        </xdr:cNvPr>
        <xdr:cNvSpPr/>
      </xdr:nvSpPr>
      <xdr:spPr>
        <a:xfrm>
          <a:off x="10426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52087</xdr:rowOff>
    </xdr:from>
    <xdr:ext cx="469744" cy="259045"/>
    <xdr:sp macro="" textlink="">
      <xdr:nvSpPr>
        <xdr:cNvPr id="132" name="【図書館】&#10;一人当たり面積該当値テキスト">
          <a:extLst>
            <a:ext uri="{FF2B5EF4-FFF2-40B4-BE49-F238E27FC236}">
              <a16:creationId xmlns:a16="http://schemas.microsoft.com/office/drawing/2014/main" id="{37C3ED1B-254D-494F-9CC6-46A96B9294A3}"/>
            </a:ext>
          </a:extLst>
        </xdr:cNvPr>
        <xdr:cNvSpPr txBox="1"/>
      </xdr:nvSpPr>
      <xdr:spPr>
        <a:xfrm>
          <a:off x="10515600"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44450</xdr:rowOff>
    </xdr:from>
    <xdr:to>
      <xdr:col>50</xdr:col>
      <xdr:colOff>165100</xdr:colOff>
      <xdr:row>37</xdr:row>
      <xdr:rowOff>146050</xdr:rowOff>
    </xdr:to>
    <xdr:sp macro="" textlink="">
      <xdr:nvSpPr>
        <xdr:cNvPr id="133" name="楕円 132">
          <a:extLst>
            <a:ext uri="{FF2B5EF4-FFF2-40B4-BE49-F238E27FC236}">
              <a16:creationId xmlns:a16="http://schemas.microsoft.com/office/drawing/2014/main" id="{D8786D31-D2E1-4F32-B8B1-8092BECB3698}"/>
            </a:ext>
          </a:extLst>
        </xdr:cNvPr>
        <xdr:cNvSpPr/>
      </xdr:nvSpPr>
      <xdr:spPr>
        <a:xfrm>
          <a:off x="958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80010</xdr:rowOff>
    </xdr:from>
    <xdr:to>
      <xdr:col>55</xdr:col>
      <xdr:colOff>0</xdr:colOff>
      <xdr:row>37</xdr:row>
      <xdr:rowOff>95250</xdr:rowOff>
    </xdr:to>
    <xdr:cxnSp macro="">
      <xdr:nvCxnSpPr>
        <xdr:cNvPr id="134" name="直線コネクタ 133">
          <a:extLst>
            <a:ext uri="{FF2B5EF4-FFF2-40B4-BE49-F238E27FC236}">
              <a16:creationId xmlns:a16="http://schemas.microsoft.com/office/drawing/2014/main" id="{CD968566-1A60-4A9E-9445-A1E1DFEFC4BF}"/>
            </a:ext>
          </a:extLst>
        </xdr:cNvPr>
        <xdr:cNvCxnSpPr/>
      </xdr:nvCxnSpPr>
      <xdr:spPr>
        <a:xfrm flipV="1">
          <a:off x="9639300" y="6423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52070</xdr:rowOff>
    </xdr:from>
    <xdr:to>
      <xdr:col>46</xdr:col>
      <xdr:colOff>38100</xdr:colOff>
      <xdr:row>37</xdr:row>
      <xdr:rowOff>153670</xdr:rowOff>
    </xdr:to>
    <xdr:sp macro="" textlink="">
      <xdr:nvSpPr>
        <xdr:cNvPr id="135" name="楕円 134">
          <a:extLst>
            <a:ext uri="{FF2B5EF4-FFF2-40B4-BE49-F238E27FC236}">
              <a16:creationId xmlns:a16="http://schemas.microsoft.com/office/drawing/2014/main" id="{F653AFED-3B39-4414-8D5C-02DB7D50BEF6}"/>
            </a:ext>
          </a:extLst>
        </xdr:cNvPr>
        <xdr:cNvSpPr/>
      </xdr:nvSpPr>
      <xdr:spPr>
        <a:xfrm>
          <a:off x="8699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95250</xdr:rowOff>
    </xdr:from>
    <xdr:to>
      <xdr:col>50</xdr:col>
      <xdr:colOff>114300</xdr:colOff>
      <xdr:row>37</xdr:row>
      <xdr:rowOff>102870</xdr:rowOff>
    </xdr:to>
    <xdr:cxnSp macro="">
      <xdr:nvCxnSpPr>
        <xdr:cNvPr id="136" name="直線コネクタ 135">
          <a:extLst>
            <a:ext uri="{FF2B5EF4-FFF2-40B4-BE49-F238E27FC236}">
              <a16:creationId xmlns:a16="http://schemas.microsoft.com/office/drawing/2014/main" id="{057F7EF2-7E81-4215-B679-5E79C0ACFA62}"/>
            </a:ext>
          </a:extLst>
        </xdr:cNvPr>
        <xdr:cNvCxnSpPr/>
      </xdr:nvCxnSpPr>
      <xdr:spPr>
        <a:xfrm flipV="1">
          <a:off x="8750300" y="6438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67310</xdr:rowOff>
    </xdr:from>
    <xdr:to>
      <xdr:col>41</xdr:col>
      <xdr:colOff>101600</xdr:colOff>
      <xdr:row>37</xdr:row>
      <xdr:rowOff>168910</xdr:rowOff>
    </xdr:to>
    <xdr:sp macro="" textlink="">
      <xdr:nvSpPr>
        <xdr:cNvPr id="137" name="楕円 136">
          <a:extLst>
            <a:ext uri="{FF2B5EF4-FFF2-40B4-BE49-F238E27FC236}">
              <a16:creationId xmlns:a16="http://schemas.microsoft.com/office/drawing/2014/main" id="{F47AA431-47CD-408E-BE64-867A524099A6}"/>
            </a:ext>
          </a:extLst>
        </xdr:cNvPr>
        <xdr:cNvSpPr/>
      </xdr:nvSpPr>
      <xdr:spPr>
        <a:xfrm>
          <a:off x="7810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102870</xdr:rowOff>
    </xdr:from>
    <xdr:to>
      <xdr:col>45</xdr:col>
      <xdr:colOff>177800</xdr:colOff>
      <xdr:row>37</xdr:row>
      <xdr:rowOff>118110</xdr:rowOff>
    </xdr:to>
    <xdr:cxnSp macro="">
      <xdr:nvCxnSpPr>
        <xdr:cNvPr id="138" name="直線コネクタ 137">
          <a:extLst>
            <a:ext uri="{FF2B5EF4-FFF2-40B4-BE49-F238E27FC236}">
              <a16:creationId xmlns:a16="http://schemas.microsoft.com/office/drawing/2014/main" id="{C3692D99-0F21-4B5E-B68E-4398DB68F085}"/>
            </a:ext>
          </a:extLst>
        </xdr:cNvPr>
        <xdr:cNvCxnSpPr/>
      </xdr:nvCxnSpPr>
      <xdr:spPr>
        <a:xfrm flipV="1">
          <a:off x="7861300" y="6446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9" name="楕円 138">
          <a:extLst>
            <a:ext uri="{FF2B5EF4-FFF2-40B4-BE49-F238E27FC236}">
              <a16:creationId xmlns:a16="http://schemas.microsoft.com/office/drawing/2014/main" id="{2BDA2694-AA17-4ED9-9761-8605D7F1A4B8}"/>
            </a:ext>
          </a:extLst>
        </xdr:cNvPr>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118110</xdr:rowOff>
    </xdr:from>
    <xdr:to>
      <xdr:col>41</xdr:col>
      <xdr:colOff>50800</xdr:colOff>
      <xdr:row>37</xdr:row>
      <xdr:rowOff>133350</xdr:rowOff>
    </xdr:to>
    <xdr:cxnSp macro="">
      <xdr:nvCxnSpPr>
        <xdr:cNvPr id="140" name="直線コネクタ 139">
          <a:extLst>
            <a:ext uri="{FF2B5EF4-FFF2-40B4-BE49-F238E27FC236}">
              <a16:creationId xmlns:a16="http://schemas.microsoft.com/office/drawing/2014/main" id="{D4E7BC2D-C3A9-4326-9DEF-3787CBDAAA30}"/>
            </a:ext>
          </a:extLst>
        </xdr:cNvPr>
        <xdr:cNvCxnSpPr/>
      </xdr:nvCxnSpPr>
      <xdr:spPr>
        <a:xfrm flipV="1">
          <a:off x="6972300" y="6461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41" name="n_1aveValue【図書館】&#10;一人当たり面積">
          <a:extLst>
            <a:ext uri="{FF2B5EF4-FFF2-40B4-BE49-F238E27FC236}">
              <a16:creationId xmlns:a16="http://schemas.microsoft.com/office/drawing/2014/main" id="{D712CB57-C5A6-4946-B718-501B1B0034D2}"/>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2" name="n_2aveValue【図書館】&#10;一人当たり面積">
          <a:extLst>
            <a:ext uri="{FF2B5EF4-FFF2-40B4-BE49-F238E27FC236}">
              <a16:creationId xmlns:a16="http://schemas.microsoft.com/office/drawing/2014/main" id="{60723D1A-0DC2-4266-A250-314BC4328105}"/>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3" name="n_3aveValue【図書館】&#10;一人当たり面積">
          <a:extLst>
            <a:ext uri="{FF2B5EF4-FFF2-40B4-BE49-F238E27FC236}">
              <a16:creationId xmlns:a16="http://schemas.microsoft.com/office/drawing/2014/main" id="{AEB90AC5-F332-4408-89F6-A8120A605196}"/>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4" name="n_4aveValue【図書館】&#10;一人当たり面積">
          <a:extLst>
            <a:ext uri="{FF2B5EF4-FFF2-40B4-BE49-F238E27FC236}">
              <a16:creationId xmlns:a16="http://schemas.microsoft.com/office/drawing/2014/main" id="{6467A7A2-57D8-427C-94E6-832A9919EE75}"/>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162577</xdr:rowOff>
    </xdr:from>
    <xdr:ext cx="469744" cy="259045"/>
    <xdr:sp macro="" textlink="">
      <xdr:nvSpPr>
        <xdr:cNvPr id="145" name="n_1mainValue【図書館】&#10;一人当たり面積">
          <a:extLst>
            <a:ext uri="{FF2B5EF4-FFF2-40B4-BE49-F238E27FC236}">
              <a16:creationId xmlns:a16="http://schemas.microsoft.com/office/drawing/2014/main" id="{065A8035-E9A3-4608-ADC8-D8611496E292}"/>
            </a:ext>
          </a:extLst>
        </xdr:cNvPr>
        <xdr:cNvSpPr txBox="1"/>
      </xdr:nvSpPr>
      <xdr:spPr>
        <a:xfrm>
          <a:off x="9391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170197</xdr:rowOff>
    </xdr:from>
    <xdr:ext cx="469744" cy="259045"/>
    <xdr:sp macro="" textlink="">
      <xdr:nvSpPr>
        <xdr:cNvPr id="146" name="n_2mainValue【図書館】&#10;一人当たり面積">
          <a:extLst>
            <a:ext uri="{FF2B5EF4-FFF2-40B4-BE49-F238E27FC236}">
              <a16:creationId xmlns:a16="http://schemas.microsoft.com/office/drawing/2014/main" id="{775653AD-F9DE-4874-B076-53866E563A95}"/>
            </a:ext>
          </a:extLst>
        </xdr:cNvPr>
        <xdr:cNvSpPr txBox="1"/>
      </xdr:nvSpPr>
      <xdr:spPr>
        <a:xfrm>
          <a:off x="8515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13987</xdr:rowOff>
    </xdr:from>
    <xdr:ext cx="469744" cy="259045"/>
    <xdr:sp macro="" textlink="">
      <xdr:nvSpPr>
        <xdr:cNvPr id="147" name="n_3mainValue【図書館】&#10;一人当たり面積">
          <a:extLst>
            <a:ext uri="{FF2B5EF4-FFF2-40B4-BE49-F238E27FC236}">
              <a16:creationId xmlns:a16="http://schemas.microsoft.com/office/drawing/2014/main" id="{82159221-E826-48FF-B08F-B764E10717E1}"/>
            </a:ext>
          </a:extLst>
        </xdr:cNvPr>
        <xdr:cNvSpPr txBox="1"/>
      </xdr:nvSpPr>
      <xdr:spPr>
        <a:xfrm>
          <a:off x="7626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8" name="n_4mainValue【図書館】&#10;一人当たり面積">
          <a:extLst>
            <a:ext uri="{FF2B5EF4-FFF2-40B4-BE49-F238E27FC236}">
              <a16:creationId xmlns:a16="http://schemas.microsoft.com/office/drawing/2014/main" id="{6CA008F5-D3E8-4F44-8AA8-D24A95FFC18F}"/>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A4A2437-BFEB-4E39-BF7F-69A044AAA3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3517F54-4547-4043-92FD-ED31258475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AF335F1-C5FF-4F96-9D4E-8777EE723E8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38DF70F-F053-4A3D-AEB9-8674B44391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F7E4BB3-3E02-40B0-A595-D8FC797D0A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253BD62-491B-4673-A894-3872043A0A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AB148A8-B10C-4CFD-9A8B-63DAA6AADF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70F072B-370E-4A9F-ADB1-FFD22101774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CEBF918-FDEE-4606-B5E1-B335AC5BF7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E24E7AB-5066-45FE-AFB8-AF98B6C3199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EB45C6C-CB06-4EB7-9400-03CD6B8B1D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F27ED78A-44FA-4954-92AA-04238A9C312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4215F348-26DE-43CE-9C33-4D031385AAC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5AF84DB7-8846-4458-8376-875E8B23404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479B274-4ADB-440D-9504-320587699B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3E616BA-91AF-4687-9EE5-076F729D415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3B3353AD-1780-4856-B681-181A5A4049E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ABC6885-4408-4E57-B166-D70736279CD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7FA805FC-268E-495F-9AF6-B4F953FD682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BA985D4B-D530-4949-A7B7-CDC24CF0757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439530BE-11DB-4CE4-89CC-746ABEA1F6A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E8D7094-467A-4390-80B0-0A658D83A1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2AE4689B-5221-4FC3-BFA0-40D59F44277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33D2267C-3F9C-4278-96D7-3FFEC58BDB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a:extLst>
            <a:ext uri="{FF2B5EF4-FFF2-40B4-BE49-F238E27FC236}">
              <a16:creationId xmlns:a16="http://schemas.microsoft.com/office/drawing/2014/main" id="{916E6B38-FC6A-454B-AD6B-1DB4A5B003CE}"/>
            </a:ext>
          </a:extLst>
        </xdr:cNvPr>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728C54D4-5E25-47A8-A9B1-CC5CFAA27331}"/>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a:extLst>
            <a:ext uri="{FF2B5EF4-FFF2-40B4-BE49-F238E27FC236}">
              <a16:creationId xmlns:a16="http://schemas.microsoft.com/office/drawing/2014/main" id="{141D661C-8E33-4E55-B9C5-B77C7DFB8729}"/>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EB7D546-BDEE-4EB3-A30D-F9CEBEC016D4}"/>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a:extLst>
            <a:ext uri="{FF2B5EF4-FFF2-40B4-BE49-F238E27FC236}">
              <a16:creationId xmlns:a16="http://schemas.microsoft.com/office/drawing/2014/main" id="{6FF7C0AE-A5C7-4149-8076-599C00476454}"/>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292D0AC5-D446-4192-BAAD-D3A7781A7DEF}"/>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a:extLst>
            <a:ext uri="{FF2B5EF4-FFF2-40B4-BE49-F238E27FC236}">
              <a16:creationId xmlns:a16="http://schemas.microsoft.com/office/drawing/2014/main" id="{E0F649DB-A5A9-4F16-9884-9587DA2E1491}"/>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9F5A9C2B-8493-4630-BEC0-F93F11D4423A}"/>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81" name="フローチャート: 判断 180">
          <a:extLst>
            <a:ext uri="{FF2B5EF4-FFF2-40B4-BE49-F238E27FC236}">
              <a16:creationId xmlns:a16="http://schemas.microsoft.com/office/drawing/2014/main" id="{E388BCF3-61C2-4D06-B8D6-5E21DDD92146}"/>
            </a:ext>
          </a:extLst>
        </xdr:cNvPr>
        <xdr:cNvSpPr/>
      </xdr:nvSpPr>
      <xdr:spPr>
        <a:xfrm>
          <a:off x="2857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82" name="フローチャート: 判断 181">
          <a:extLst>
            <a:ext uri="{FF2B5EF4-FFF2-40B4-BE49-F238E27FC236}">
              <a16:creationId xmlns:a16="http://schemas.microsoft.com/office/drawing/2014/main" id="{7385E4ED-8FA6-4210-8826-8089F0FFF547}"/>
            </a:ext>
          </a:extLst>
        </xdr:cNvPr>
        <xdr:cNvSpPr/>
      </xdr:nvSpPr>
      <xdr:spPr>
        <a:xfrm>
          <a:off x="1968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137795</xdr:rowOff>
    </xdr:from>
    <xdr:to>
      <xdr:col>6</xdr:col>
      <xdr:colOff>38100</xdr:colOff>
      <xdr:row>60</xdr:row>
      <xdr:rowOff>67945</xdr:rowOff>
    </xdr:to>
    <xdr:sp macro="" textlink="">
      <xdr:nvSpPr>
        <xdr:cNvPr id="183" name="フローチャート: 判断 182">
          <a:extLst>
            <a:ext uri="{FF2B5EF4-FFF2-40B4-BE49-F238E27FC236}">
              <a16:creationId xmlns:a16="http://schemas.microsoft.com/office/drawing/2014/main" id="{73A8260A-C0BE-45CE-A8FA-87BBD5493F3E}"/>
            </a:ext>
          </a:extLst>
        </xdr:cNvPr>
        <xdr:cNvSpPr/>
      </xdr:nvSpPr>
      <xdr:spPr>
        <a:xfrm>
          <a:off x="1079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84621B-647E-4935-AEEE-9D6543CC3E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CF38E3B-FBAD-4400-B56C-1F0AB2CFC4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944626-7269-47AF-B08E-1059705A69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42E9324-2CD3-45AF-BC64-9F20DB47FB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70FC50F-CEF0-4D2F-934C-020A5196FE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168275</xdr:rowOff>
    </xdr:from>
    <xdr:to>
      <xdr:col>24</xdr:col>
      <xdr:colOff>114300</xdr:colOff>
      <xdr:row>61</xdr:row>
      <xdr:rowOff>98425</xdr:rowOff>
    </xdr:to>
    <xdr:sp macro="" textlink="">
      <xdr:nvSpPr>
        <xdr:cNvPr id="189" name="楕円 188">
          <a:extLst>
            <a:ext uri="{FF2B5EF4-FFF2-40B4-BE49-F238E27FC236}">
              <a16:creationId xmlns:a16="http://schemas.microsoft.com/office/drawing/2014/main" id="{4AF03538-2D11-4D89-A6A3-BB22414DA10F}"/>
            </a:ext>
          </a:extLst>
        </xdr:cNvPr>
        <xdr:cNvSpPr/>
      </xdr:nvSpPr>
      <xdr:spPr>
        <a:xfrm>
          <a:off x="45847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146702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C3A2B08-12F7-4C9E-9B15-236F1A3DEB9A}"/>
            </a:ext>
          </a:extLst>
        </xdr:cNvPr>
        <xdr:cNvSpPr txBox="1"/>
      </xdr:nvSpPr>
      <xdr:spPr>
        <a:xfrm>
          <a:off x="46736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91" name="楕円 190">
          <a:extLst>
            <a:ext uri="{FF2B5EF4-FFF2-40B4-BE49-F238E27FC236}">
              <a16:creationId xmlns:a16="http://schemas.microsoft.com/office/drawing/2014/main" id="{5FAED5A2-A683-414C-BAA0-7B1EA12A5821}"/>
            </a:ext>
          </a:extLst>
        </xdr:cNvPr>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47625</xdr:rowOff>
    </xdr:to>
    <xdr:cxnSp macro="">
      <xdr:nvCxnSpPr>
        <xdr:cNvPr id="192" name="直線コネクタ 191">
          <a:extLst>
            <a:ext uri="{FF2B5EF4-FFF2-40B4-BE49-F238E27FC236}">
              <a16:creationId xmlns:a16="http://schemas.microsoft.com/office/drawing/2014/main" id="{5D616316-797A-4406-8902-3893E0A5C007}"/>
            </a:ext>
          </a:extLst>
        </xdr:cNvPr>
        <xdr:cNvCxnSpPr/>
      </xdr:nvCxnSpPr>
      <xdr:spPr>
        <a:xfrm>
          <a:off x="3797300" y="104717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113030</xdr:rowOff>
    </xdr:from>
    <xdr:to>
      <xdr:col>15</xdr:col>
      <xdr:colOff>101600</xdr:colOff>
      <xdr:row>61</xdr:row>
      <xdr:rowOff>43180</xdr:rowOff>
    </xdr:to>
    <xdr:sp macro="" textlink="">
      <xdr:nvSpPr>
        <xdr:cNvPr id="193" name="楕円 192">
          <a:extLst>
            <a:ext uri="{FF2B5EF4-FFF2-40B4-BE49-F238E27FC236}">
              <a16:creationId xmlns:a16="http://schemas.microsoft.com/office/drawing/2014/main" id="{649B53A1-B4FB-4A2B-A4B1-8A88597288FB}"/>
            </a:ext>
          </a:extLst>
        </xdr:cNvPr>
        <xdr:cNvSpPr/>
      </xdr:nvSpPr>
      <xdr:spPr>
        <a:xfrm>
          <a:off x="2857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163830</xdr:rowOff>
    </xdr:from>
    <xdr:to>
      <xdr:col>19</xdr:col>
      <xdr:colOff>177800</xdr:colOff>
      <xdr:row>61</xdr:row>
      <xdr:rowOff>13335</xdr:rowOff>
    </xdr:to>
    <xdr:cxnSp macro="">
      <xdr:nvCxnSpPr>
        <xdr:cNvPr id="194" name="直線コネクタ 193">
          <a:extLst>
            <a:ext uri="{FF2B5EF4-FFF2-40B4-BE49-F238E27FC236}">
              <a16:creationId xmlns:a16="http://schemas.microsoft.com/office/drawing/2014/main" id="{ED77556E-E9E8-4FD1-BF64-DF9EC9C0B35A}"/>
            </a:ext>
          </a:extLst>
        </xdr:cNvPr>
        <xdr:cNvCxnSpPr/>
      </xdr:nvCxnSpPr>
      <xdr:spPr>
        <a:xfrm>
          <a:off x="2908300" y="104508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8255</xdr:rowOff>
    </xdr:from>
    <xdr:to>
      <xdr:col>10</xdr:col>
      <xdr:colOff>165100</xdr:colOff>
      <xdr:row>62</xdr:row>
      <xdr:rowOff>109855</xdr:rowOff>
    </xdr:to>
    <xdr:sp macro="" textlink="">
      <xdr:nvSpPr>
        <xdr:cNvPr id="195" name="楕円 194">
          <a:extLst>
            <a:ext uri="{FF2B5EF4-FFF2-40B4-BE49-F238E27FC236}">
              <a16:creationId xmlns:a16="http://schemas.microsoft.com/office/drawing/2014/main" id="{1361672F-B674-4437-8758-C7C3F0F3D3E1}"/>
            </a:ext>
          </a:extLst>
        </xdr:cNvPr>
        <xdr:cNvSpPr/>
      </xdr:nvSpPr>
      <xdr:spPr>
        <a:xfrm>
          <a:off x="1968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163830</xdr:rowOff>
    </xdr:from>
    <xdr:to>
      <xdr:col>15</xdr:col>
      <xdr:colOff>50800</xdr:colOff>
      <xdr:row>62</xdr:row>
      <xdr:rowOff>59055</xdr:rowOff>
    </xdr:to>
    <xdr:cxnSp macro="">
      <xdr:nvCxnSpPr>
        <xdr:cNvPr id="196" name="直線コネクタ 195">
          <a:extLst>
            <a:ext uri="{FF2B5EF4-FFF2-40B4-BE49-F238E27FC236}">
              <a16:creationId xmlns:a16="http://schemas.microsoft.com/office/drawing/2014/main" id="{ECD727B6-01C6-4BE3-BED2-6752A2B03752}"/>
            </a:ext>
          </a:extLst>
        </xdr:cNvPr>
        <xdr:cNvCxnSpPr/>
      </xdr:nvCxnSpPr>
      <xdr:spPr>
        <a:xfrm flipV="1">
          <a:off x="2019300" y="1045083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92075</xdr:rowOff>
    </xdr:from>
    <xdr:to>
      <xdr:col>6</xdr:col>
      <xdr:colOff>38100</xdr:colOff>
      <xdr:row>63</xdr:row>
      <xdr:rowOff>22225</xdr:rowOff>
    </xdr:to>
    <xdr:sp macro="" textlink="">
      <xdr:nvSpPr>
        <xdr:cNvPr id="197" name="楕円 196">
          <a:extLst>
            <a:ext uri="{FF2B5EF4-FFF2-40B4-BE49-F238E27FC236}">
              <a16:creationId xmlns:a16="http://schemas.microsoft.com/office/drawing/2014/main" id="{39D30B1C-FC7D-41A3-B3A3-89EA4AF4C7BC}"/>
            </a:ext>
          </a:extLst>
        </xdr:cNvPr>
        <xdr:cNvSpPr/>
      </xdr:nvSpPr>
      <xdr:spPr>
        <a:xfrm>
          <a:off x="1079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59055</xdr:rowOff>
    </xdr:from>
    <xdr:to>
      <xdr:col>10</xdr:col>
      <xdr:colOff>114300</xdr:colOff>
      <xdr:row>62</xdr:row>
      <xdr:rowOff>142875</xdr:rowOff>
    </xdr:to>
    <xdr:cxnSp macro="">
      <xdr:nvCxnSpPr>
        <xdr:cNvPr id="198" name="直線コネクタ 197">
          <a:extLst>
            <a:ext uri="{FF2B5EF4-FFF2-40B4-BE49-F238E27FC236}">
              <a16:creationId xmlns:a16="http://schemas.microsoft.com/office/drawing/2014/main" id="{0EB40855-0572-46AD-9DBD-A670CEFC27BC}"/>
            </a:ext>
          </a:extLst>
        </xdr:cNvPr>
        <xdr:cNvCxnSpPr/>
      </xdr:nvCxnSpPr>
      <xdr:spPr>
        <a:xfrm flipV="1">
          <a:off x="1130300" y="106889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a:extLst>
            <a:ext uri="{FF2B5EF4-FFF2-40B4-BE49-F238E27FC236}">
              <a16:creationId xmlns:a16="http://schemas.microsoft.com/office/drawing/2014/main" id="{A917D7AB-2E83-4C98-A38B-69D6D4029F7A}"/>
            </a:ext>
          </a:extLst>
        </xdr:cNvPr>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105427</xdr:rowOff>
    </xdr:from>
    <xdr:ext cx="405111" cy="259045"/>
    <xdr:sp macro="" textlink="">
      <xdr:nvSpPr>
        <xdr:cNvPr id="200" name="n_2aveValue【体育館・プール】&#10;有形固定資産減価償却率">
          <a:extLst>
            <a:ext uri="{FF2B5EF4-FFF2-40B4-BE49-F238E27FC236}">
              <a16:creationId xmlns:a16="http://schemas.microsoft.com/office/drawing/2014/main" id="{9DC2C816-FE11-440C-9908-7F45090A8D74}"/>
            </a:ext>
          </a:extLst>
        </xdr:cNvPr>
        <xdr:cNvSpPr txBox="1"/>
      </xdr:nvSpPr>
      <xdr:spPr>
        <a:xfrm>
          <a:off x="2705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201" name="n_3aveValue【体育館・プール】&#10;有形固定資産減価償却率">
          <a:extLst>
            <a:ext uri="{FF2B5EF4-FFF2-40B4-BE49-F238E27FC236}">
              <a16:creationId xmlns:a16="http://schemas.microsoft.com/office/drawing/2014/main" id="{E00F24EB-23ED-416C-9DBD-846A0C53EBCB}"/>
            </a:ext>
          </a:extLst>
        </xdr:cNvPr>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84472</xdr:rowOff>
    </xdr:from>
    <xdr:ext cx="405111" cy="259045"/>
    <xdr:sp macro="" textlink="">
      <xdr:nvSpPr>
        <xdr:cNvPr id="202" name="n_4aveValue【体育館・プール】&#10;有形固定資産減価償却率">
          <a:extLst>
            <a:ext uri="{FF2B5EF4-FFF2-40B4-BE49-F238E27FC236}">
              <a16:creationId xmlns:a16="http://schemas.microsoft.com/office/drawing/2014/main" id="{7DBF9808-E652-41C6-9536-EFE630C1E264}"/>
            </a:ext>
          </a:extLst>
        </xdr:cNvPr>
        <xdr:cNvSpPr txBox="1"/>
      </xdr:nvSpPr>
      <xdr:spPr>
        <a:xfrm>
          <a:off x="927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203" name="n_1mainValue【体育館・プール】&#10;有形固定資産減価償却率">
          <a:extLst>
            <a:ext uri="{FF2B5EF4-FFF2-40B4-BE49-F238E27FC236}">
              <a16:creationId xmlns:a16="http://schemas.microsoft.com/office/drawing/2014/main" id="{EEEE6926-5770-406F-A024-97553F794C2A}"/>
            </a:ext>
          </a:extLst>
        </xdr:cNvPr>
        <xdr:cNvSpPr txBox="1"/>
      </xdr:nvSpPr>
      <xdr:spPr>
        <a:xfrm>
          <a:off x="3582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204" name="n_2mainValue【体育館・プール】&#10;有形固定資産減価償却率">
          <a:extLst>
            <a:ext uri="{FF2B5EF4-FFF2-40B4-BE49-F238E27FC236}">
              <a16:creationId xmlns:a16="http://schemas.microsoft.com/office/drawing/2014/main" id="{1C9ABEE9-5885-494D-9040-90DECEB048BE}"/>
            </a:ext>
          </a:extLst>
        </xdr:cNvPr>
        <xdr:cNvSpPr txBox="1"/>
      </xdr:nvSpPr>
      <xdr:spPr>
        <a:xfrm>
          <a:off x="2705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100982</xdr:rowOff>
    </xdr:from>
    <xdr:ext cx="405111" cy="259045"/>
    <xdr:sp macro="" textlink="">
      <xdr:nvSpPr>
        <xdr:cNvPr id="205" name="n_3mainValue【体育館・プール】&#10;有形固定資産減価償却率">
          <a:extLst>
            <a:ext uri="{FF2B5EF4-FFF2-40B4-BE49-F238E27FC236}">
              <a16:creationId xmlns:a16="http://schemas.microsoft.com/office/drawing/2014/main" id="{E2BE0846-21B5-4032-8C6D-E6CE5C1AA219}"/>
            </a:ext>
          </a:extLst>
        </xdr:cNvPr>
        <xdr:cNvSpPr txBox="1"/>
      </xdr:nvSpPr>
      <xdr:spPr>
        <a:xfrm>
          <a:off x="1816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13352</xdr:rowOff>
    </xdr:from>
    <xdr:ext cx="405111" cy="259045"/>
    <xdr:sp macro="" textlink="">
      <xdr:nvSpPr>
        <xdr:cNvPr id="206" name="n_4mainValue【体育館・プール】&#10;有形固定資産減価償却率">
          <a:extLst>
            <a:ext uri="{FF2B5EF4-FFF2-40B4-BE49-F238E27FC236}">
              <a16:creationId xmlns:a16="http://schemas.microsoft.com/office/drawing/2014/main" id="{2DE4E994-C90C-4C32-A832-6AD7EB4A2F7E}"/>
            </a:ext>
          </a:extLst>
        </xdr:cNvPr>
        <xdr:cNvSpPr txBox="1"/>
      </xdr:nvSpPr>
      <xdr:spPr>
        <a:xfrm>
          <a:off x="927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65FEB17-6EDD-4F68-99E4-39DD2D30AB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1719A0-268B-42CC-8045-8345B6C9D7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78E6C6F-C5B8-4208-BA20-96E7E1AA3A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70ED1E0-2AF9-4F0E-BE41-A062077386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1018CBE-2788-44D1-B3AB-83D0471746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E66D1F9-7E4D-4537-8B0B-F19B4811BE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04D0F3F-71AD-4C72-99AD-312767D98B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75CB7ED-394C-4682-BAF3-2C6F71092C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6514829-7218-40B5-A129-5931A9E5E5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DE2681C-ABCB-4AAE-8B90-2775CF43E13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88B6439B-760C-478E-B5E1-6131118AA5A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436B0AB5-6BFF-4E78-85DA-F7826809E49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3E176FA-75AB-4A1C-8EDD-3F28F6F1BE5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245D429-293C-4306-B932-AEB0C8D1D7D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AE1630AE-27F9-447B-9718-3451E76E506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2C4F7986-AF12-4A8D-824D-B565FDCFC88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FE115DF8-A094-421C-8DFD-DF251B4A409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39E8E296-ED65-464A-A5CA-2C6BDAF7A61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58491DD8-5DD1-4FC7-904A-C95622378C3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327E6EE5-9D1F-467B-A064-99310D4CA5C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13DE0B8D-21CB-4385-B1B0-B2575A511A3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C50EF73E-DA3B-4FC7-92CB-158FE63EBEA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600E1E3-DF32-4185-9A2B-B05D8D88F8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847B986A-DD6F-4956-A167-6169B2FE4DC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CF7D834-B26C-4BC9-AAB9-97A913A041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4ED60451-6242-494E-9151-5D356E05818C}"/>
            </a:ext>
          </a:extLst>
        </xdr:cNvPr>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6489F8DF-ADC6-42CB-B499-159DA65BEBA8}"/>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F1161422-2CD0-4867-BACD-E68948CE0CEE}"/>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a:extLst>
            <a:ext uri="{FF2B5EF4-FFF2-40B4-BE49-F238E27FC236}">
              <a16:creationId xmlns:a16="http://schemas.microsoft.com/office/drawing/2014/main" id="{C391D2E3-D534-400A-B52B-D15BA49BD412}"/>
            </a:ext>
          </a:extLst>
        </xdr:cNvPr>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a:extLst>
            <a:ext uri="{FF2B5EF4-FFF2-40B4-BE49-F238E27FC236}">
              <a16:creationId xmlns:a16="http://schemas.microsoft.com/office/drawing/2014/main" id="{B7D8942B-0E15-446A-8A65-C4862DD2BEB3}"/>
            </a:ext>
          </a:extLst>
        </xdr:cNvPr>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59889</xdr:rowOff>
    </xdr:from>
    <xdr:ext cx="469744" cy="259045"/>
    <xdr:sp macro="" textlink="">
      <xdr:nvSpPr>
        <xdr:cNvPr id="237" name="【体育館・プール】&#10;一人当たり面積平均値テキスト">
          <a:extLst>
            <a:ext uri="{FF2B5EF4-FFF2-40B4-BE49-F238E27FC236}">
              <a16:creationId xmlns:a16="http://schemas.microsoft.com/office/drawing/2014/main" id="{0FBA1C4F-19E9-42D4-AD1F-89B0F7226422}"/>
            </a:ext>
          </a:extLst>
        </xdr:cNvPr>
        <xdr:cNvSpPr txBox="1"/>
      </xdr:nvSpPr>
      <xdr:spPr>
        <a:xfrm>
          <a:off x="10515600" y="1051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a:extLst>
            <a:ext uri="{FF2B5EF4-FFF2-40B4-BE49-F238E27FC236}">
              <a16:creationId xmlns:a16="http://schemas.microsoft.com/office/drawing/2014/main" id="{10467B0A-C5BB-44F1-9EEE-75C4B56F3ADE}"/>
            </a:ext>
          </a:extLst>
        </xdr:cNvPr>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148409</xdr:rowOff>
    </xdr:from>
    <xdr:to>
      <xdr:col>50</xdr:col>
      <xdr:colOff>165100</xdr:colOff>
      <xdr:row>61</xdr:row>
      <xdr:rowOff>78559</xdr:rowOff>
    </xdr:to>
    <xdr:sp macro="" textlink="">
      <xdr:nvSpPr>
        <xdr:cNvPr id="239" name="フローチャート: 判断 238">
          <a:extLst>
            <a:ext uri="{FF2B5EF4-FFF2-40B4-BE49-F238E27FC236}">
              <a16:creationId xmlns:a16="http://schemas.microsoft.com/office/drawing/2014/main" id="{4971890C-4A1B-4D2C-AE15-0D7A781C94B3}"/>
            </a:ext>
          </a:extLst>
        </xdr:cNvPr>
        <xdr:cNvSpPr/>
      </xdr:nvSpPr>
      <xdr:spPr>
        <a:xfrm>
          <a:off x="9588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29210</xdr:rowOff>
    </xdr:from>
    <xdr:to>
      <xdr:col>46</xdr:col>
      <xdr:colOff>38100</xdr:colOff>
      <xdr:row>61</xdr:row>
      <xdr:rowOff>130810</xdr:rowOff>
    </xdr:to>
    <xdr:sp macro="" textlink="">
      <xdr:nvSpPr>
        <xdr:cNvPr id="240" name="フローチャート: 判断 239">
          <a:extLst>
            <a:ext uri="{FF2B5EF4-FFF2-40B4-BE49-F238E27FC236}">
              <a16:creationId xmlns:a16="http://schemas.microsoft.com/office/drawing/2014/main" id="{CC255394-B915-4008-914B-D3CEF66617F6}"/>
            </a:ext>
          </a:extLst>
        </xdr:cNvPr>
        <xdr:cNvSpPr/>
      </xdr:nvSpPr>
      <xdr:spPr>
        <a:xfrm>
          <a:off x="8699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45538</xdr:rowOff>
    </xdr:from>
    <xdr:to>
      <xdr:col>41</xdr:col>
      <xdr:colOff>101600</xdr:colOff>
      <xdr:row>61</xdr:row>
      <xdr:rowOff>147138</xdr:rowOff>
    </xdr:to>
    <xdr:sp macro="" textlink="">
      <xdr:nvSpPr>
        <xdr:cNvPr id="241" name="フローチャート: 判断 240">
          <a:extLst>
            <a:ext uri="{FF2B5EF4-FFF2-40B4-BE49-F238E27FC236}">
              <a16:creationId xmlns:a16="http://schemas.microsoft.com/office/drawing/2014/main" id="{10D54695-6301-488A-9536-494610B5BC0C}"/>
            </a:ext>
          </a:extLst>
        </xdr:cNvPr>
        <xdr:cNvSpPr/>
      </xdr:nvSpPr>
      <xdr:spPr>
        <a:xfrm>
          <a:off x="7810500" y="105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42" name="フローチャート: 判断 241">
          <a:extLst>
            <a:ext uri="{FF2B5EF4-FFF2-40B4-BE49-F238E27FC236}">
              <a16:creationId xmlns:a16="http://schemas.microsoft.com/office/drawing/2014/main" id="{E6930DBE-4429-495D-9E23-D71D6FE8C2D0}"/>
            </a:ext>
          </a:extLst>
        </xdr:cNvPr>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4074D73-EC46-4875-8A47-BD57F4616B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32754D-6AA4-4115-8A66-9FFF8309DB1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D878122-6ACF-4EEA-95B7-D7240C3B23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F654479-2484-4121-A533-FD38057ABC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3FDE076-AF5E-4AB3-BA56-C9D14750A3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70031</xdr:rowOff>
    </xdr:from>
    <xdr:to>
      <xdr:col>55</xdr:col>
      <xdr:colOff>50800</xdr:colOff>
      <xdr:row>61</xdr:row>
      <xdr:rowOff>181</xdr:rowOff>
    </xdr:to>
    <xdr:sp macro="" textlink="">
      <xdr:nvSpPr>
        <xdr:cNvPr id="248" name="楕円 247">
          <a:extLst>
            <a:ext uri="{FF2B5EF4-FFF2-40B4-BE49-F238E27FC236}">
              <a16:creationId xmlns:a16="http://schemas.microsoft.com/office/drawing/2014/main" id="{10BFC603-9197-4721-A50C-FE3FF5EF42B4}"/>
            </a:ext>
          </a:extLst>
        </xdr:cNvPr>
        <xdr:cNvSpPr/>
      </xdr:nvSpPr>
      <xdr:spPr>
        <a:xfrm>
          <a:off x="10426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92908</xdr:rowOff>
    </xdr:from>
    <xdr:ext cx="469744" cy="259045"/>
    <xdr:sp macro="" textlink="">
      <xdr:nvSpPr>
        <xdr:cNvPr id="249" name="【体育館・プール】&#10;一人当たり面積該当値テキスト">
          <a:extLst>
            <a:ext uri="{FF2B5EF4-FFF2-40B4-BE49-F238E27FC236}">
              <a16:creationId xmlns:a16="http://schemas.microsoft.com/office/drawing/2014/main" id="{DFB71968-0FF9-4549-9B47-0E79630592CA}"/>
            </a:ext>
          </a:extLst>
        </xdr:cNvPr>
        <xdr:cNvSpPr txBox="1"/>
      </xdr:nvSpPr>
      <xdr:spPr>
        <a:xfrm>
          <a:off x="10515600" y="1020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81462</xdr:rowOff>
    </xdr:from>
    <xdr:to>
      <xdr:col>50</xdr:col>
      <xdr:colOff>165100</xdr:colOff>
      <xdr:row>61</xdr:row>
      <xdr:rowOff>11612</xdr:rowOff>
    </xdr:to>
    <xdr:sp macro="" textlink="">
      <xdr:nvSpPr>
        <xdr:cNvPr id="250" name="楕円 249">
          <a:extLst>
            <a:ext uri="{FF2B5EF4-FFF2-40B4-BE49-F238E27FC236}">
              <a16:creationId xmlns:a16="http://schemas.microsoft.com/office/drawing/2014/main" id="{B5197EC7-2749-4D5E-8BD8-7EE0FE73C8C0}"/>
            </a:ext>
          </a:extLst>
        </xdr:cNvPr>
        <xdr:cNvSpPr/>
      </xdr:nvSpPr>
      <xdr:spPr>
        <a:xfrm>
          <a:off x="9588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120831</xdr:rowOff>
    </xdr:from>
    <xdr:to>
      <xdr:col>55</xdr:col>
      <xdr:colOff>0</xdr:colOff>
      <xdr:row>60</xdr:row>
      <xdr:rowOff>132262</xdr:rowOff>
    </xdr:to>
    <xdr:cxnSp macro="">
      <xdr:nvCxnSpPr>
        <xdr:cNvPr id="251" name="直線コネクタ 250">
          <a:extLst>
            <a:ext uri="{FF2B5EF4-FFF2-40B4-BE49-F238E27FC236}">
              <a16:creationId xmlns:a16="http://schemas.microsoft.com/office/drawing/2014/main" id="{627B4113-900A-493A-8F1C-40A5BD890128}"/>
            </a:ext>
          </a:extLst>
        </xdr:cNvPr>
        <xdr:cNvCxnSpPr/>
      </xdr:nvCxnSpPr>
      <xdr:spPr>
        <a:xfrm flipV="1">
          <a:off x="9639300" y="10407831"/>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92891</xdr:rowOff>
    </xdr:from>
    <xdr:to>
      <xdr:col>46</xdr:col>
      <xdr:colOff>38100</xdr:colOff>
      <xdr:row>61</xdr:row>
      <xdr:rowOff>23041</xdr:rowOff>
    </xdr:to>
    <xdr:sp macro="" textlink="">
      <xdr:nvSpPr>
        <xdr:cNvPr id="252" name="楕円 251">
          <a:extLst>
            <a:ext uri="{FF2B5EF4-FFF2-40B4-BE49-F238E27FC236}">
              <a16:creationId xmlns:a16="http://schemas.microsoft.com/office/drawing/2014/main" id="{E7796A76-4150-4E27-A2D4-C7FA39D9047C}"/>
            </a:ext>
          </a:extLst>
        </xdr:cNvPr>
        <xdr:cNvSpPr/>
      </xdr:nvSpPr>
      <xdr:spPr>
        <a:xfrm>
          <a:off x="8699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132262</xdr:rowOff>
    </xdr:from>
    <xdr:to>
      <xdr:col>50</xdr:col>
      <xdr:colOff>114300</xdr:colOff>
      <xdr:row>60</xdr:row>
      <xdr:rowOff>143691</xdr:rowOff>
    </xdr:to>
    <xdr:cxnSp macro="">
      <xdr:nvCxnSpPr>
        <xdr:cNvPr id="253" name="直線コネクタ 252">
          <a:extLst>
            <a:ext uri="{FF2B5EF4-FFF2-40B4-BE49-F238E27FC236}">
              <a16:creationId xmlns:a16="http://schemas.microsoft.com/office/drawing/2014/main" id="{AF3EBEDE-487A-46A3-AFDC-FF17786EF1BE}"/>
            </a:ext>
          </a:extLst>
        </xdr:cNvPr>
        <xdr:cNvCxnSpPr/>
      </xdr:nvCxnSpPr>
      <xdr:spPr>
        <a:xfrm flipV="1">
          <a:off x="8750300" y="1041926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104322</xdr:rowOff>
    </xdr:from>
    <xdr:to>
      <xdr:col>41</xdr:col>
      <xdr:colOff>101600</xdr:colOff>
      <xdr:row>61</xdr:row>
      <xdr:rowOff>34472</xdr:rowOff>
    </xdr:to>
    <xdr:sp macro="" textlink="">
      <xdr:nvSpPr>
        <xdr:cNvPr id="254" name="楕円 253">
          <a:extLst>
            <a:ext uri="{FF2B5EF4-FFF2-40B4-BE49-F238E27FC236}">
              <a16:creationId xmlns:a16="http://schemas.microsoft.com/office/drawing/2014/main" id="{E242D543-AFE6-44EA-B257-7DE804A77522}"/>
            </a:ext>
          </a:extLst>
        </xdr:cNvPr>
        <xdr:cNvSpPr/>
      </xdr:nvSpPr>
      <xdr:spPr>
        <a:xfrm>
          <a:off x="7810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143691</xdr:rowOff>
    </xdr:from>
    <xdr:to>
      <xdr:col>45</xdr:col>
      <xdr:colOff>177800</xdr:colOff>
      <xdr:row>60</xdr:row>
      <xdr:rowOff>155122</xdr:rowOff>
    </xdr:to>
    <xdr:cxnSp macro="">
      <xdr:nvCxnSpPr>
        <xdr:cNvPr id="255" name="直線コネクタ 254">
          <a:extLst>
            <a:ext uri="{FF2B5EF4-FFF2-40B4-BE49-F238E27FC236}">
              <a16:creationId xmlns:a16="http://schemas.microsoft.com/office/drawing/2014/main" id="{58D6F0CF-3772-4512-995B-D6945E611080}"/>
            </a:ext>
          </a:extLst>
        </xdr:cNvPr>
        <xdr:cNvCxnSpPr/>
      </xdr:nvCxnSpPr>
      <xdr:spPr>
        <a:xfrm flipV="1">
          <a:off x="7861300" y="1043069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115751</xdr:rowOff>
    </xdr:from>
    <xdr:to>
      <xdr:col>36</xdr:col>
      <xdr:colOff>165100</xdr:colOff>
      <xdr:row>61</xdr:row>
      <xdr:rowOff>45901</xdr:rowOff>
    </xdr:to>
    <xdr:sp macro="" textlink="">
      <xdr:nvSpPr>
        <xdr:cNvPr id="256" name="楕円 255">
          <a:extLst>
            <a:ext uri="{FF2B5EF4-FFF2-40B4-BE49-F238E27FC236}">
              <a16:creationId xmlns:a16="http://schemas.microsoft.com/office/drawing/2014/main" id="{5D35496F-71E7-42DA-93C8-BDC464FFAA3F}"/>
            </a:ext>
          </a:extLst>
        </xdr:cNvPr>
        <xdr:cNvSpPr/>
      </xdr:nvSpPr>
      <xdr:spPr>
        <a:xfrm>
          <a:off x="6921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155122</xdr:rowOff>
    </xdr:from>
    <xdr:to>
      <xdr:col>41</xdr:col>
      <xdr:colOff>50800</xdr:colOff>
      <xdr:row>60</xdr:row>
      <xdr:rowOff>166551</xdr:rowOff>
    </xdr:to>
    <xdr:cxnSp macro="">
      <xdr:nvCxnSpPr>
        <xdr:cNvPr id="257" name="直線コネクタ 256">
          <a:extLst>
            <a:ext uri="{FF2B5EF4-FFF2-40B4-BE49-F238E27FC236}">
              <a16:creationId xmlns:a16="http://schemas.microsoft.com/office/drawing/2014/main" id="{841127FF-E57C-401D-96D9-A960AB03F6B1}"/>
            </a:ext>
          </a:extLst>
        </xdr:cNvPr>
        <xdr:cNvCxnSpPr/>
      </xdr:nvCxnSpPr>
      <xdr:spPr>
        <a:xfrm flipV="1">
          <a:off x="6972300" y="1044212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69686</xdr:rowOff>
    </xdr:from>
    <xdr:ext cx="469744" cy="259045"/>
    <xdr:sp macro="" textlink="">
      <xdr:nvSpPr>
        <xdr:cNvPr id="258" name="n_1aveValue【体育館・プール】&#10;一人当たり面積">
          <a:extLst>
            <a:ext uri="{FF2B5EF4-FFF2-40B4-BE49-F238E27FC236}">
              <a16:creationId xmlns:a16="http://schemas.microsoft.com/office/drawing/2014/main" id="{8A931BB8-B015-4BFF-84CF-A3C4B0275ACD}"/>
            </a:ext>
          </a:extLst>
        </xdr:cNvPr>
        <xdr:cNvSpPr txBox="1"/>
      </xdr:nvSpPr>
      <xdr:spPr>
        <a:xfrm>
          <a:off x="9391727" y="1052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121937</xdr:rowOff>
    </xdr:from>
    <xdr:ext cx="469744" cy="259045"/>
    <xdr:sp macro="" textlink="">
      <xdr:nvSpPr>
        <xdr:cNvPr id="259" name="n_2aveValue【体育館・プール】&#10;一人当たり面積">
          <a:extLst>
            <a:ext uri="{FF2B5EF4-FFF2-40B4-BE49-F238E27FC236}">
              <a16:creationId xmlns:a16="http://schemas.microsoft.com/office/drawing/2014/main" id="{59FD0C65-E16A-4231-967E-25DDC28FDE7B}"/>
            </a:ext>
          </a:extLst>
        </xdr:cNvPr>
        <xdr:cNvSpPr txBox="1"/>
      </xdr:nvSpPr>
      <xdr:spPr>
        <a:xfrm>
          <a:off x="8515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138265</xdr:rowOff>
    </xdr:from>
    <xdr:ext cx="469744" cy="259045"/>
    <xdr:sp macro="" textlink="">
      <xdr:nvSpPr>
        <xdr:cNvPr id="260" name="n_3aveValue【体育館・プール】&#10;一人当たり面積">
          <a:extLst>
            <a:ext uri="{FF2B5EF4-FFF2-40B4-BE49-F238E27FC236}">
              <a16:creationId xmlns:a16="http://schemas.microsoft.com/office/drawing/2014/main" id="{ADD91F0A-5D89-4028-8C8A-77D874B3ED50}"/>
            </a:ext>
          </a:extLst>
        </xdr:cNvPr>
        <xdr:cNvSpPr txBox="1"/>
      </xdr:nvSpPr>
      <xdr:spPr>
        <a:xfrm>
          <a:off x="7626427" y="105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156227</xdr:rowOff>
    </xdr:from>
    <xdr:ext cx="469744" cy="259045"/>
    <xdr:sp macro="" textlink="">
      <xdr:nvSpPr>
        <xdr:cNvPr id="261" name="n_4aveValue【体育館・プール】&#10;一人当たり面積">
          <a:extLst>
            <a:ext uri="{FF2B5EF4-FFF2-40B4-BE49-F238E27FC236}">
              <a16:creationId xmlns:a16="http://schemas.microsoft.com/office/drawing/2014/main" id="{452659D3-D1D2-44B4-BE0E-4870D27B1AD3}"/>
            </a:ext>
          </a:extLst>
        </xdr:cNvPr>
        <xdr:cNvSpPr txBox="1"/>
      </xdr:nvSpPr>
      <xdr:spPr>
        <a:xfrm>
          <a:off x="6737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28139</xdr:rowOff>
    </xdr:from>
    <xdr:ext cx="469744" cy="259045"/>
    <xdr:sp macro="" textlink="">
      <xdr:nvSpPr>
        <xdr:cNvPr id="262" name="n_1mainValue【体育館・プール】&#10;一人当たり面積">
          <a:extLst>
            <a:ext uri="{FF2B5EF4-FFF2-40B4-BE49-F238E27FC236}">
              <a16:creationId xmlns:a16="http://schemas.microsoft.com/office/drawing/2014/main" id="{0956335B-9993-4E59-87B3-FBDC998DAE3C}"/>
            </a:ext>
          </a:extLst>
        </xdr:cNvPr>
        <xdr:cNvSpPr txBox="1"/>
      </xdr:nvSpPr>
      <xdr:spPr>
        <a:xfrm>
          <a:off x="9391727" y="1014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39568</xdr:rowOff>
    </xdr:from>
    <xdr:ext cx="469744" cy="259045"/>
    <xdr:sp macro="" textlink="">
      <xdr:nvSpPr>
        <xdr:cNvPr id="263" name="n_2mainValue【体育館・プール】&#10;一人当たり面積">
          <a:extLst>
            <a:ext uri="{FF2B5EF4-FFF2-40B4-BE49-F238E27FC236}">
              <a16:creationId xmlns:a16="http://schemas.microsoft.com/office/drawing/2014/main" id="{534F2BC0-C731-4CA0-91D6-AF7BD20A017D}"/>
            </a:ext>
          </a:extLst>
        </xdr:cNvPr>
        <xdr:cNvSpPr txBox="1"/>
      </xdr:nvSpPr>
      <xdr:spPr>
        <a:xfrm>
          <a:off x="8515427" y="1015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264" name="n_3mainValue【体育館・プール】&#10;一人当たり面積">
          <a:extLst>
            <a:ext uri="{FF2B5EF4-FFF2-40B4-BE49-F238E27FC236}">
              <a16:creationId xmlns:a16="http://schemas.microsoft.com/office/drawing/2014/main" id="{70E1C69C-CC9D-4E59-B506-89777EDD4B46}"/>
            </a:ext>
          </a:extLst>
        </xdr:cNvPr>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62428</xdr:rowOff>
    </xdr:from>
    <xdr:ext cx="469744" cy="259045"/>
    <xdr:sp macro="" textlink="">
      <xdr:nvSpPr>
        <xdr:cNvPr id="265" name="n_4mainValue【体育館・プール】&#10;一人当たり面積">
          <a:extLst>
            <a:ext uri="{FF2B5EF4-FFF2-40B4-BE49-F238E27FC236}">
              <a16:creationId xmlns:a16="http://schemas.microsoft.com/office/drawing/2014/main" id="{B717D18B-A810-4E9E-B837-65D1110585D0}"/>
            </a:ext>
          </a:extLst>
        </xdr:cNvPr>
        <xdr:cNvSpPr txBox="1"/>
      </xdr:nvSpPr>
      <xdr:spPr>
        <a:xfrm>
          <a:off x="6737427" y="101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B39B168-6A49-40EF-BE5B-64AEC0383B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76C97BB-6198-4295-8B88-52BAFA7F0F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2510465-EF7F-46CE-B885-47B3F38B65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AF0177D-3514-4681-864E-36EAAD2925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219A782-7374-495A-8AA2-A9DA9F008C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E063952-1A11-42C4-9B2F-DBA4F55D78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11B7ED2-A912-4E4D-A264-F339F8EBE9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FED8C3A-C9B8-4B45-B507-55C68CD5EE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9AD64E7-D780-4E3A-A9D9-22227F3418B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EAD2B51-8DAF-4186-8E80-7A34945613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BFF6D0B-D12F-4232-A6D5-6328C5BDDE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6CC6638-1796-492A-BDBC-8580D043510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635DED14-A954-4519-8C8B-CD9914F5DD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309D8E8-DC6D-4F8B-94BA-AC378D62403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2AC22E3E-F966-42E3-88A7-F6FFCA24C67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F8490E92-937E-418E-A97D-391904D6C4C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013C788-4D88-499E-9FF4-5A3B095A53B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469F386-0431-4A51-B038-A8C24B8380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3A0AED6-2D99-409E-93EF-10BA944BDB4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CC13652-FDDB-4881-8BE7-2FF42F27D9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B8137D72-A0FD-434C-92F2-76BDC8F306D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BA4D422-7692-4CCF-BE88-0B77B9B8A67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1641F78-233B-4FC8-BED8-52C47F88E24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F3D2F511-A1D8-47D8-9A1A-F7D556CF9A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a:extLst>
            <a:ext uri="{FF2B5EF4-FFF2-40B4-BE49-F238E27FC236}">
              <a16:creationId xmlns:a16="http://schemas.microsoft.com/office/drawing/2014/main" id="{505B093F-5504-44FE-9359-1DC73CD1E3D4}"/>
            </a:ext>
          </a:extLst>
        </xdr:cNvPr>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8C2AA910-1A87-438D-B1E5-9A0FCB532A77}"/>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a:extLst>
            <a:ext uri="{FF2B5EF4-FFF2-40B4-BE49-F238E27FC236}">
              <a16:creationId xmlns:a16="http://schemas.microsoft.com/office/drawing/2014/main" id="{1C983CC5-E4BC-464B-8B9D-04FABFCE08D9}"/>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8A111A33-C4BA-4233-B117-C0BB00A9E394}"/>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a:extLst>
            <a:ext uri="{FF2B5EF4-FFF2-40B4-BE49-F238E27FC236}">
              <a16:creationId xmlns:a16="http://schemas.microsoft.com/office/drawing/2014/main" id="{59243915-19FF-46FC-949D-0E6D06D5FB2C}"/>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67A56C77-EDC8-4CAB-A651-66A961B2BA31}"/>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a:extLst>
            <a:ext uri="{FF2B5EF4-FFF2-40B4-BE49-F238E27FC236}">
              <a16:creationId xmlns:a16="http://schemas.microsoft.com/office/drawing/2014/main" id="{C4047E70-967E-4BB2-B6D8-D2523052009A}"/>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7" name="フローチャート: 判断 296">
          <a:extLst>
            <a:ext uri="{FF2B5EF4-FFF2-40B4-BE49-F238E27FC236}">
              <a16:creationId xmlns:a16="http://schemas.microsoft.com/office/drawing/2014/main" id="{05BE0E69-CFA2-4456-B6E6-4B0E8065F3F9}"/>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8" name="フローチャート: 判断 297">
          <a:extLst>
            <a:ext uri="{FF2B5EF4-FFF2-40B4-BE49-F238E27FC236}">
              <a16:creationId xmlns:a16="http://schemas.microsoft.com/office/drawing/2014/main" id="{F536CBB9-DEC4-40E5-8573-3103E6EE5EF3}"/>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9" name="フローチャート: 判断 298">
          <a:extLst>
            <a:ext uri="{FF2B5EF4-FFF2-40B4-BE49-F238E27FC236}">
              <a16:creationId xmlns:a16="http://schemas.microsoft.com/office/drawing/2014/main" id="{F256B967-2FB0-44A9-A9F0-F6941240E715}"/>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53975</xdr:rowOff>
    </xdr:from>
    <xdr:to>
      <xdr:col>6</xdr:col>
      <xdr:colOff>38100</xdr:colOff>
      <xdr:row>81</xdr:row>
      <xdr:rowOff>155575</xdr:rowOff>
    </xdr:to>
    <xdr:sp macro="" textlink="">
      <xdr:nvSpPr>
        <xdr:cNvPr id="300" name="フローチャート: 判断 299">
          <a:extLst>
            <a:ext uri="{FF2B5EF4-FFF2-40B4-BE49-F238E27FC236}">
              <a16:creationId xmlns:a16="http://schemas.microsoft.com/office/drawing/2014/main" id="{7D7E96B6-E555-4250-A38D-D359B0770328}"/>
            </a:ext>
          </a:extLst>
        </xdr:cNvPr>
        <xdr:cNvSpPr/>
      </xdr:nvSpPr>
      <xdr:spPr>
        <a:xfrm>
          <a:off x="107950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2C73430-0C4C-4832-A9DF-096B773399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3AAB388-B280-4CA2-9A8D-052B7E46E4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DEEF987-C6E8-4BFB-8ECD-6F2E6AB7786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F2A2F55-6A21-4AF5-972C-AD58786E99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3519ED2-5153-4F63-B3CE-9EEFEA55E0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306" name="楕円 305">
          <a:extLst>
            <a:ext uri="{FF2B5EF4-FFF2-40B4-BE49-F238E27FC236}">
              <a16:creationId xmlns:a16="http://schemas.microsoft.com/office/drawing/2014/main" id="{CFE01B34-19CC-47DE-8FF8-B98EE3AD28F4}"/>
            </a:ext>
          </a:extLst>
        </xdr:cNvPr>
        <xdr:cNvSpPr/>
      </xdr:nvSpPr>
      <xdr:spPr>
        <a:xfrm>
          <a:off x="4584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3184E3CE-BFE0-437D-B1D2-FD598F9F090B}"/>
            </a:ext>
          </a:extLst>
        </xdr:cNvPr>
        <xdr:cNvSpPr txBox="1"/>
      </xdr:nvSpPr>
      <xdr:spPr>
        <a:xfrm>
          <a:off x="4673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19686</xdr:rowOff>
    </xdr:from>
    <xdr:to>
      <xdr:col>20</xdr:col>
      <xdr:colOff>38100</xdr:colOff>
      <xdr:row>84</xdr:row>
      <xdr:rowOff>121286</xdr:rowOff>
    </xdr:to>
    <xdr:sp macro="" textlink="">
      <xdr:nvSpPr>
        <xdr:cNvPr id="308" name="楕円 307">
          <a:extLst>
            <a:ext uri="{FF2B5EF4-FFF2-40B4-BE49-F238E27FC236}">
              <a16:creationId xmlns:a16="http://schemas.microsoft.com/office/drawing/2014/main" id="{5C00461C-1BEE-4748-AD28-DA62191745C8}"/>
            </a:ext>
          </a:extLst>
        </xdr:cNvPr>
        <xdr:cNvSpPr/>
      </xdr:nvSpPr>
      <xdr:spPr>
        <a:xfrm>
          <a:off x="3746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70486</xdr:rowOff>
    </xdr:from>
    <xdr:to>
      <xdr:col>24</xdr:col>
      <xdr:colOff>63500</xdr:colOff>
      <xdr:row>84</xdr:row>
      <xdr:rowOff>112395</xdr:rowOff>
    </xdr:to>
    <xdr:cxnSp macro="">
      <xdr:nvCxnSpPr>
        <xdr:cNvPr id="309" name="直線コネクタ 308">
          <a:extLst>
            <a:ext uri="{FF2B5EF4-FFF2-40B4-BE49-F238E27FC236}">
              <a16:creationId xmlns:a16="http://schemas.microsoft.com/office/drawing/2014/main" id="{6EED71EB-F262-4B47-B3BE-9DE028E98CF6}"/>
            </a:ext>
          </a:extLst>
        </xdr:cNvPr>
        <xdr:cNvCxnSpPr/>
      </xdr:nvCxnSpPr>
      <xdr:spPr>
        <a:xfrm>
          <a:off x="3797300" y="144722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10" name="楕円 309">
          <a:extLst>
            <a:ext uri="{FF2B5EF4-FFF2-40B4-BE49-F238E27FC236}">
              <a16:creationId xmlns:a16="http://schemas.microsoft.com/office/drawing/2014/main" id="{4EC0AEAB-E507-4F13-9DDC-ABBDE4B4BCC2}"/>
            </a:ext>
          </a:extLst>
        </xdr:cNvPr>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70486</xdr:rowOff>
    </xdr:from>
    <xdr:to>
      <xdr:col>19</xdr:col>
      <xdr:colOff>177800</xdr:colOff>
      <xdr:row>84</xdr:row>
      <xdr:rowOff>72389</xdr:rowOff>
    </xdr:to>
    <xdr:cxnSp macro="">
      <xdr:nvCxnSpPr>
        <xdr:cNvPr id="311" name="直線コネクタ 310">
          <a:extLst>
            <a:ext uri="{FF2B5EF4-FFF2-40B4-BE49-F238E27FC236}">
              <a16:creationId xmlns:a16="http://schemas.microsoft.com/office/drawing/2014/main" id="{A754176B-4933-4C0E-B381-9686F97F3CDC}"/>
            </a:ext>
          </a:extLst>
        </xdr:cNvPr>
        <xdr:cNvCxnSpPr/>
      </xdr:nvCxnSpPr>
      <xdr:spPr>
        <a:xfrm flipV="1">
          <a:off x="2908300" y="144722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151130</xdr:rowOff>
    </xdr:from>
    <xdr:to>
      <xdr:col>10</xdr:col>
      <xdr:colOff>165100</xdr:colOff>
      <xdr:row>84</xdr:row>
      <xdr:rowOff>81280</xdr:rowOff>
    </xdr:to>
    <xdr:sp macro="" textlink="">
      <xdr:nvSpPr>
        <xdr:cNvPr id="312" name="楕円 311">
          <a:extLst>
            <a:ext uri="{FF2B5EF4-FFF2-40B4-BE49-F238E27FC236}">
              <a16:creationId xmlns:a16="http://schemas.microsoft.com/office/drawing/2014/main" id="{17BB8FB3-2EA4-4F95-8319-9FB48FB29442}"/>
            </a:ext>
          </a:extLst>
        </xdr:cNvPr>
        <xdr:cNvSpPr/>
      </xdr:nvSpPr>
      <xdr:spPr>
        <a:xfrm>
          <a:off x="1968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30480</xdr:rowOff>
    </xdr:from>
    <xdr:to>
      <xdr:col>15</xdr:col>
      <xdr:colOff>50800</xdr:colOff>
      <xdr:row>84</xdr:row>
      <xdr:rowOff>72389</xdr:rowOff>
    </xdr:to>
    <xdr:cxnSp macro="">
      <xdr:nvCxnSpPr>
        <xdr:cNvPr id="313" name="直線コネクタ 312">
          <a:extLst>
            <a:ext uri="{FF2B5EF4-FFF2-40B4-BE49-F238E27FC236}">
              <a16:creationId xmlns:a16="http://schemas.microsoft.com/office/drawing/2014/main" id="{E5362D7B-86A5-4A7D-998F-731E24CE179E}"/>
            </a:ext>
          </a:extLst>
        </xdr:cNvPr>
        <xdr:cNvCxnSpPr/>
      </xdr:nvCxnSpPr>
      <xdr:spPr>
        <a:xfrm>
          <a:off x="2019300" y="14432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156845</xdr:rowOff>
    </xdr:from>
    <xdr:to>
      <xdr:col>6</xdr:col>
      <xdr:colOff>38100</xdr:colOff>
      <xdr:row>84</xdr:row>
      <xdr:rowOff>86995</xdr:rowOff>
    </xdr:to>
    <xdr:sp macro="" textlink="">
      <xdr:nvSpPr>
        <xdr:cNvPr id="314" name="楕円 313">
          <a:extLst>
            <a:ext uri="{FF2B5EF4-FFF2-40B4-BE49-F238E27FC236}">
              <a16:creationId xmlns:a16="http://schemas.microsoft.com/office/drawing/2014/main" id="{F08E3C05-C943-4511-A213-7442F7B95EBE}"/>
            </a:ext>
          </a:extLst>
        </xdr:cNvPr>
        <xdr:cNvSpPr/>
      </xdr:nvSpPr>
      <xdr:spPr>
        <a:xfrm>
          <a:off x="1079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36195</xdr:rowOff>
    </xdr:to>
    <xdr:cxnSp macro="">
      <xdr:nvCxnSpPr>
        <xdr:cNvPr id="315" name="直線コネクタ 314">
          <a:extLst>
            <a:ext uri="{FF2B5EF4-FFF2-40B4-BE49-F238E27FC236}">
              <a16:creationId xmlns:a16="http://schemas.microsoft.com/office/drawing/2014/main" id="{1990F884-1361-4FFE-8F76-3D418E5E8403}"/>
            </a:ext>
          </a:extLst>
        </xdr:cNvPr>
        <xdr:cNvCxnSpPr/>
      </xdr:nvCxnSpPr>
      <xdr:spPr>
        <a:xfrm flipV="1">
          <a:off x="1130300" y="1443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6" name="n_1aveValue【福祉施設】&#10;有形固定資産減価償却率">
          <a:extLst>
            <a:ext uri="{FF2B5EF4-FFF2-40B4-BE49-F238E27FC236}">
              <a16:creationId xmlns:a16="http://schemas.microsoft.com/office/drawing/2014/main" id="{A0431919-B493-4A21-9EBC-7AC2858F7E3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7" name="n_2aveValue【福祉施設】&#10;有形固定資産減価償却率">
          <a:extLst>
            <a:ext uri="{FF2B5EF4-FFF2-40B4-BE49-F238E27FC236}">
              <a16:creationId xmlns:a16="http://schemas.microsoft.com/office/drawing/2014/main" id="{E4C33FFE-4FB3-40EE-99FF-DF0BDAA20308}"/>
            </a:ext>
          </a:extLst>
        </xdr:cNvPr>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8" name="n_3aveValue【福祉施設】&#10;有形固定資産減価償却率">
          <a:extLst>
            <a:ext uri="{FF2B5EF4-FFF2-40B4-BE49-F238E27FC236}">
              <a16:creationId xmlns:a16="http://schemas.microsoft.com/office/drawing/2014/main" id="{41170438-93C6-4301-BA7F-ABD595F7BDCD}"/>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319" name="n_4aveValue【福祉施設】&#10;有形固定資産減価償却率">
          <a:extLst>
            <a:ext uri="{FF2B5EF4-FFF2-40B4-BE49-F238E27FC236}">
              <a16:creationId xmlns:a16="http://schemas.microsoft.com/office/drawing/2014/main" id="{BD37A897-55EF-4A1D-85E3-6C09F5392880}"/>
            </a:ext>
          </a:extLst>
        </xdr:cNvPr>
        <xdr:cNvSpPr txBox="1"/>
      </xdr:nvSpPr>
      <xdr:spPr>
        <a:xfrm>
          <a:off x="927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112413</xdr:rowOff>
    </xdr:from>
    <xdr:ext cx="405111" cy="259045"/>
    <xdr:sp macro="" textlink="">
      <xdr:nvSpPr>
        <xdr:cNvPr id="320" name="n_1mainValue【福祉施設】&#10;有形固定資産減価償却率">
          <a:extLst>
            <a:ext uri="{FF2B5EF4-FFF2-40B4-BE49-F238E27FC236}">
              <a16:creationId xmlns:a16="http://schemas.microsoft.com/office/drawing/2014/main" id="{FD81EEC0-1B33-496A-A4D6-56CF26E30EB2}"/>
            </a:ext>
          </a:extLst>
        </xdr:cNvPr>
        <xdr:cNvSpPr txBox="1"/>
      </xdr:nvSpPr>
      <xdr:spPr>
        <a:xfrm>
          <a:off x="3582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21" name="n_2mainValue【福祉施設】&#10;有形固定資産減価償却率">
          <a:extLst>
            <a:ext uri="{FF2B5EF4-FFF2-40B4-BE49-F238E27FC236}">
              <a16:creationId xmlns:a16="http://schemas.microsoft.com/office/drawing/2014/main" id="{C5AFBD59-AE7E-4CF9-8D56-049A34DEC93F}"/>
            </a:ext>
          </a:extLst>
        </xdr:cNvPr>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72407</xdr:rowOff>
    </xdr:from>
    <xdr:ext cx="405111" cy="259045"/>
    <xdr:sp macro="" textlink="">
      <xdr:nvSpPr>
        <xdr:cNvPr id="322" name="n_3mainValue【福祉施設】&#10;有形固定資産減価償却率">
          <a:extLst>
            <a:ext uri="{FF2B5EF4-FFF2-40B4-BE49-F238E27FC236}">
              <a16:creationId xmlns:a16="http://schemas.microsoft.com/office/drawing/2014/main" id="{81B32AFC-1958-4768-B55A-04F8C1C939B7}"/>
            </a:ext>
          </a:extLst>
        </xdr:cNvPr>
        <xdr:cNvSpPr txBox="1"/>
      </xdr:nvSpPr>
      <xdr:spPr>
        <a:xfrm>
          <a:off x="1816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78122</xdr:rowOff>
    </xdr:from>
    <xdr:ext cx="405111" cy="259045"/>
    <xdr:sp macro="" textlink="">
      <xdr:nvSpPr>
        <xdr:cNvPr id="323" name="n_4mainValue【福祉施設】&#10;有形固定資産減価償却率">
          <a:extLst>
            <a:ext uri="{FF2B5EF4-FFF2-40B4-BE49-F238E27FC236}">
              <a16:creationId xmlns:a16="http://schemas.microsoft.com/office/drawing/2014/main" id="{0A12B202-9875-4170-B3A5-A84472822CE3}"/>
            </a:ext>
          </a:extLst>
        </xdr:cNvPr>
        <xdr:cNvSpPr txBox="1"/>
      </xdr:nvSpPr>
      <xdr:spPr>
        <a:xfrm>
          <a:off x="927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0D71A4B-A7EF-4183-B6BD-D1474E7D13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94F13EC-766A-4FFF-83E1-7EF5CBB914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687FDA2-E2F2-4CA4-B8BC-B3823DB4B8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8B7103B-9F01-4B34-9857-4B97F0C446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900EC8D-C56F-46CE-9C53-1A7DB5443A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7ADA5B0-409F-4961-AAE7-CC57F404E3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B2660A9-ADA0-45A4-8D15-D536469A74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0E997D1-1E2B-4FB9-BD9E-0F9F53C89A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4E17A63-D457-49BF-9EDA-71D89ECE61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12955F6-92C3-475A-824F-36D31FD632D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5E79175A-18F2-4B6D-BA71-36EF1EB5FDF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C639D535-9AF5-4A3F-AC3C-7600A492488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A8AB7458-81C1-4AAE-9A6D-3514C347BAD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7E079839-7EEB-4F0C-900F-4BF65D8E0B0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80032CE8-B1A4-4CC2-A7FF-76740F50B8E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662AE649-59B4-4EA7-827F-B626737E6F6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75194381-0644-44D2-8DD6-39C0E0AE283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76772CBE-90AF-4DDC-A185-42FD7272971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A482301-072C-423C-9327-EB21D2A531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447D3FB-750E-463D-8782-E769763EE2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76F1216-D79B-4016-99ED-8AECEE9C9E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a:extLst>
            <a:ext uri="{FF2B5EF4-FFF2-40B4-BE49-F238E27FC236}">
              <a16:creationId xmlns:a16="http://schemas.microsoft.com/office/drawing/2014/main" id="{37D055F6-EE97-4EEE-BC2C-18CADA24AFC3}"/>
            </a:ext>
          </a:extLst>
        </xdr:cNvPr>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a:extLst>
            <a:ext uri="{FF2B5EF4-FFF2-40B4-BE49-F238E27FC236}">
              <a16:creationId xmlns:a16="http://schemas.microsoft.com/office/drawing/2014/main" id="{DD51F01C-6609-440C-8B3D-2ABEAFA14457}"/>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a:extLst>
            <a:ext uri="{FF2B5EF4-FFF2-40B4-BE49-F238E27FC236}">
              <a16:creationId xmlns:a16="http://schemas.microsoft.com/office/drawing/2014/main" id="{43A3545B-F202-4696-A607-2742B30A6143}"/>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a:extLst>
            <a:ext uri="{FF2B5EF4-FFF2-40B4-BE49-F238E27FC236}">
              <a16:creationId xmlns:a16="http://schemas.microsoft.com/office/drawing/2014/main" id="{7C1F5221-E567-4804-844E-11C31B4A5CD9}"/>
            </a:ext>
          </a:extLst>
        </xdr:cNvPr>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a:extLst>
            <a:ext uri="{FF2B5EF4-FFF2-40B4-BE49-F238E27FC236}">
              <a16:creationId xmlns:a16="http://schemas.microsoft.com/office/drawing/2014/main" id="{2F96C70A-1FB6-4049-A7D4-4FAF5DEDD0A7}"/>
            </a:ext>
          </a:extLst>
        </xdr:cNvPr>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0" name="【福祉施設】&#10;一人当たり面積平均値テキスト">
          <a:extLst>
            <a:ext uri="{FF2B5EF4-FFF2-40B4-BE49-F238E27FC236}">
              <a16:creationId xmlns:a16="http://schemas.microsoft.com/office/drawing/2014/main" id="{FAE68074-4AF9-4E85-8A08-326BA7281283}"/>
            </a:ext>
          </a:extLst>
        </xdr:cNvPr>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a:extLst>
            <a:ext uri="{FF2B5EF4-FFF2-40B4-BE49-F238E27FC236}">
              <a16:creationId xmlns:a16="http://schemas.microsoft.com/office/drawing/2014/main" id="{CD272882-85B1-4486-A3EA-3A11B1A94B7B}"/>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90881F20-AB59-4669-BD59-90A2E29CD24D}"/>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4BE80B63-98A6-486C-88EB-2B13468E0872}"/>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B9722413-0A88-46CB-B931-CEFA21D8B62C}"/>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E42E82DE-0200-460E-B910-A75BB7E1E07E}"/>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6A80379-1795-4C62-9D77-0E18C8F899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1BA568-C3CA-4DCA-87E5-88E76B61D3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477CD99-93EE-4DBD-BD76-B9F0D64C29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269DBA4-6C26-45AA-A4C7-BBC19D3FD9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E4AC0B-5AEE-4205-8D87-5F323C1A11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87885</xdr:rowOff>
    </xdr:from>
    <xdr:to>
      <xdr:col>55</xdr:col>
      <xdr:colOff>50800</xdr:colOff>
      <xdr:row>86</xdr:row>
      <xdr:rowOff>18035</xdr:rowOff>
    </xdr:to>
    <xdr:sp macro="" textlink="">
      <xdr:nvSpPr>
        <xdr:cNvPr id="361" name="楕円 360">
          <a:extLst>
            <a:ext uri="{FF2B5EF4-FFF2-40B4-BE49-F238E27FC236}">
              <a16:creationId xmlns:a16="http://schemas.microsoft.com/office/drawing/2014/main" id="{A950323C-3F1B-4C0E-A96C-3432684A41DB}"/>
            </a:ext>
          </a:extLst>
        </xdr:cNvPr>
        <xdr:cNvSpPr/>
      </xdr:nvSpPr>
      <xdr:spPr>
        <a:xfrm>
          <a:off x="104267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2812</xdr:rowOff>
    </xdr:from>
    <xdr:ext cx="469744" cy="259045"/>
    <xdr:sp macro="" textlink="">
      <xdr:nvSpPr>
        <xdr:cNvPr id="362" name="【福祉施設】&#10;一人当たり面積該当値テキスト">
          <a:extLst>
            <a:ext uri="{FF2B5EF4-FFF2-40B4-BE49-F238E27FC236}">
              <a16:creationId xmlns:a16="http://schemas.microsoft.com/office/drawing/2014/main" id="{BE0CA1C3-ACA1-4D6A-824F-BE0887B22733}"/>
            </a:ext>
          </a:extLst>
        </xdr:cNvPr>
        <xdr:cNvSpPr txBox="1"/>
      </xdr:nvSpPr>
      <xdr:spPr>
        <a:xfrm>
          <a:off x="10515600"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3" name="楕円 362">
          <a:extLst>
            <a:ext uri="{FF2B5EF4-FFF2-40B4-BE49-F238E27FC236}">
              <a16:creationId xmlns:a16="http://schemas.microsoft.com/office/drawing/2014/main" id="{E7847CF8-BADA-41CE-8F43-6490C3D14693}"/>
            </a:ext>
          </a:extLst>
        </xdr:cNvPr>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138685</xdr:rowOff>
    </xdr:from>
    <xdr:to>
      <xdr:col>55</xdr:col>
      <xdr:colOff>0</xdr:colOff>
      <xdr:row>85</xdr:row>
      <xdr:rowOff>140970</xdr:rowOff>
    </xdr:to>
    <xdr:cxnSp macro="">
      <xdr:nvCxnSpPr>
        <xdr:cNvPr id="364" name="直線コネクタ 363">
          <a:extLst>
            <a:ext uri="{FF2B5EF4-FFF2-40B4-BE49-F238E27FC236}">
              <a16:creationId xmlns:a16="http://schemas.microsoft.com/office/drawing/2014/main" id="{EB120A0C-1C81-440B-AF42-F7B424A80EBF}"/>
            </a:ext>
          </a:extLst>
        </xdr:cNvPr>
        <xdr:cNvCxnSpPr/>
      </xdr:nvCxnSpPr>
      <xdr:spPr>
        <a:xfrm flipV="1">
          <a:off x="9639300" y="147119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51308</xdr:rowOff>
    </xdr:from>
    <xdr:to>
      <xdr:col>46</xdr:col>
      <xdr:colOff>38100</xdr:colOff>
      <xdr:row>85</xdr:row>
      <xdr:rowOff>152908</xdr:rowOff>
    </xdr:to>
    <xdr:sp macro="" textlink="">
      <xdr:nvSpPr>
        <xdr:cNvPr id="365" name="楕円 364">
          <a:extLst>
            <a:ext uri="{FF2B5EF4-FFF2-40B4-BE49-F238E27FC236}">
              <a16:creationId xmlns:a16="http://schemas.microsoft.com/office/drawing/2014/main" id="{A9347D7B-390F-4C0C-8C8C-B1C1D981DC76}"/>
            </a:ext>
          </a:extLst>
        </xdr:cNvPr>
        <xdr:cNvSpPr/>
      </xdr:nvSpPr>
      <xdr:spPr>
        <a:xfrm>
          <a:off x="8699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102108</xdr:rowOff>
    </xdr:from>
    <xdr:to>
      <xdr:col>50</xdr:col>
      <xdr:colOff>114300</xdr:colOff>
      <xdr:row>85</xdr:row>
      <xdr:rowOff>140970</xdr:rowOff>
    </xdr:to>
    <xdr:cxnSp macro="">
      <xdr:nvCxnSpPr>
        <xdr:cNvPr id="366" name="直線コネクタ 365">
          <a:extLst>
            <a:ext uri="{FF2B5EF4-FFF2-40B4-BE49-F238E27FC236}">
              <a16:creationId xmlns:a16="http://schemas.microsoft.com/office/drawing/2014/main" id="{344F2FCB-5D2D-4ADD-937D-F8740E7A9B60}"/>
            </a:ext>
          </a:extLst>
        </xdr:cNvPr>
        <xdr:cNvCxnSpPr/>
      </xdr:nvCxnSpPr>
      <xdr:spPr>
        <a:xfrm>
          <a:off x="8750300" y="146753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53594</xdr:rowOff>
    </xdr:from>
    <xdr:to>
      <xdr:col>41</xdr:col>
      <xdr:colOff>101600</xdr:colOff>
      <xdr:row>85</xdr:row>
      <xdr:rowOff>155194</xdr:rowOff>
    </xdr:to>
    <xdr:sp macro="" textlink="">
      <xdr:nvSpPr>
        <xdr:cNvPr id="367" name="楕円 366">
          <a:extLst>
            <a:ext uri="{FF2B5EF4-FFF2-40B4-BE49-F238E27FC236}">
              <a16:creationId xmlns:a16="http://schemas.microsoft.com/office/drawing/2014/main" id="{05C05717-5EC7-4469-98F1-70D964E58A9D}"/>
            </a:ext>
          </a:extLst>
        </xdr:cNvPr>
        <xdr:cNvSpPr/>
      </xdr:nvSpPr>
      <xdr:spPr>
        <a:xfrm>
          <a:off x="7810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102108</xdr:rowOff>
    </xdr:from>
    <xdr:to>
      <xdr:col>45</xdr:col>
      <xdr:colOff>177800</xdr:colOff>
      <xdr:row>85</xdr:row>
      <xdr:rowOff>104394</xdr:rowOff>
    </xdr:to>
    <xdr:cxnSp macro="">
      <xdr:nvCxnSpPr>
        <xdr:cNvPr id="368" name="直線コネクタ 367">
          <a:extLst>
            <a:ext uri="{FF2B5EF4-FFF2-40B4-BE49-F238E27FC236}">
              <a16:creationId xmlns:a16="http://schemas.microsoft.com/office/drawing/2014/main" id="{03FEED6D-A0CE-4130-A345-EC3CC718A361}"/>
            </a:ext>
          </a:extLst>
        </xdr:cNvPr>
        <xdr:cNvCxnSpPr/>
      </xdr:nvCxnSpPr>
      <xdr:spPr>
        <a:xfrm flipV="1">
          <a:off x="7861300" y="146753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53594</xdr:rowOff>
    </xdr:from>
    <xdr:to>
      <xdr:col>36</xdr:col>
      <xdr:colOff>165100</xdr:colOff>
      <xdr:row>85</xdr:row>
      <xdr:rowOff>155194</xdr:rowOff>
    </xdr:to>
    <xdr:sp macro="" textlink="">
      <xdr:nvSpPr>
        <xdr:cNvPr id="369" name="楕円 368">
          <a:extLst>
            <a:ext uri="{FF2B5EF4-FFF2-40B4-BE49-F238E27FC236}">
              <a16:creationId xmlns:a16="http://schemas.microsoft.com/office/drawing/2014/main" id="{A4FD3345-F340-4A4D-9D64-F6FD0C54ECEF}"/>
            </a:ext>
          </a:extLst>
        </xdr:cNvPr>
        <xdr:cNvSpPr/>
      </xdr:nvSpPr>
      <xdr:spPr>
        <a:xfrm>
          <a:off x="6921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104394</xdr:rowOff>
    </xdr:from>
    <xdr:to>
      <xdr:col>41</xdr:col>
      <xdr:colOff>50800</xdr:colOff>
      <xdr:row>85</xdr:row>
      <xdr:rowOff>104394</xdr:rowOff>
    </xdr:to>
    <xdr:cxnSp macro="">
      <xdr:nvCxnSpPr>
        <xdr:cNvPr id="370" name="直線コネクタ 369">
          <a:extLst>
            <a:ext uri="{FF2B5EF4-FFF2-40B4-BE49-F238E27FC236}">
              <a16:creationId xmlns:a16="http://schemas.microsoft.com/office/drawing/2014/main" id="{919A6734-668A-4903-A9C3-1A387C2A848D}"/>
            </a:ext>
          </a:extLst>
        </xdr:cNvPr>
        <xdr:cNvCxnSpPr/>
      </xdr:nvCxnSpPr>
      <xdr:spPr>
        <a:xfrm>
          <a:off x="6972300" y="1467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F092EA2E-C8E5-4C5D-95C5-5F6770BC8379}"/>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CA73B842-BABC-43EC-9338-1E1415D3044D}"/>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13A7E954-1885-4951-8F64-DDB4DD0D4FBB}"/>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32994038-AEFB-481B-90C8-581BF7EA9C72}"/>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5" name="n_1mainValue【福祉施設】&#10;一人当たり面積">
          <a:extLst>
            <a:ext uri="{FF2B5EF4-FFF2-40B4-BE49-F238E27FC236}">
              <a16:creationId xmlns:a16="http://schemas.microsoft.com/office/drawing/2014/main" id="{29550A39-2F53-4E7B-BE0C-ADD72BC77927}"/>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144035</xdr:rowOff>
    </xdr:from>
    <xdr:ext cx="469744" cy="259045"/>
    <xdr:sp macro="" textlink="">
      <xdr:nvSpPr>
        <xdr:cNvPr id="376" name="n_2mainValue【福祉施設】&#10;一人当たり面積">
          <a:extLst>
            <a:ext uri="{FF2B5EF4-FFF2-40B4-BE49-F238E27FC236}">
              <a16:creationId xmlns:a16="http://schemas.microsoft.com/office/drawing/2014/main" id="{63C73985-DDC4-4711-A328-22B86076B590}"/>
            </a:ext>
          </a:extLst>
        </xdr:cNvPr>
        <xdr:cNvSpPr txBox="1"/>
      </xdr:nvSpPr>
      <xdr:spPr>
        <a:xfrm>
          <a:off x="8515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146321</xdr:rowOff>
    </xdr:from>
    <xdr:ext cx="469744" cy="259045"/>
    <xdr:sp macro="" textlink="">
      <xdr:nvSpPr>
        <xdr:cNvPr id="377" name="n_3mainValue【福祉施設】&#10;一人当たり面積">
          <a:extLst>
            <a:ext uri="{FF2B5EF4-FFF2-40B4-BE49-F238E27FC236}">
              <a16:creationId xmlns:a16="http://schemas.microsoft.com/office/drawing/2014/main" id="{7E08DD6D-9E67-4183-B5F9-015933604CF5}"/>
            </a:ext>
          </a:extLst>
        </xdr:cNvPr>
        <xdr:cNvSpPr txBox="1"/>
      </xdr:nvSpPr>
      <xdr:spPr>
        <a:xfrm>
          <a:off x="7626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146321</xdr:rowOff>
    </xdr:from>
    <xdr:ext cx="469744" cy="259045"/>
    <xdr:sp macro="" textlink="">
      <xdr:nvSpPr>
        <xdr:cNvPr id="378" name="n_4mainValue【福祉施設】&#10;一人当たり面積">
          <a:extLst>
            <a:ext uri="{FF2B5EF4-FFF2-40B4-BE49-F238E27FC236}">
              <a16:creationId xmlns:a16="http://schemas.microsoft.com/office/drawing/2014/main" id="{9E64726C-47D1-4CE4-943C-60AC77E3086B}"/>
            </a:ext>
          </a:extLst>
        </xdr:cNvPr>
        <xdr:cNvSpPr txBox="1"/>
      </xdr:nvSpPr>
      <xdr:spPr>
        <a:xfrm>
          <a:off x="6737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25301B6-D098-4E61-BDD4-16C8B0256B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0777896-1997-4817-87FB-D96A48A50C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478CB28-822B-4B83-AF61-9A128B93F4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24A1F36-9DB9-4FF4-90D2-F7DC65D094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DE6DCDA-1A28-412C-A3CE-2127B340CA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D5B5D6E-1167-42F9-A094-4F4CD9EF96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3EDF886-188D-46B7-A6B8-81931616E6E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B507FA9-8D4A-42F0-AEF3-066C7D1BF84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026D12E-6452-4D2E-816B-04D3FCB6E2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BB68D6E-32BF-4F1F-9BA5-C7B40D6A34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0A7F7D3-1714-4BF5-A2BA-69F1A0AC6A2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E881B9B1-4880-4204-8D06-7EDE5A67F30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F2E6DA5-3FE2-4EC3-BED7-A20AA2EEB97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91A432C6-4F2B-47CB-B910-0B08B8F0B21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3A7597D0-81E5-44D6-B5D0-DE14BF8F66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5922914-6487-4DCC-99B1-A8FF7AA136D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89E864B-7D0F-4CC0-8336-FE109DFA4C7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5D65625-7562-4B5D-A979-8C977B06B9D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3C457F3E-E00D-417A-9222-8546E157A90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AC551A8-2106-49C8-B03E-9C20E0DF6F5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BD408B1-2E8B-4E9E-B36A-10D0C6A60EC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EDA1BF9-31F3-43FA-A4B5-6D34D1A7739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F8F1E0E-7555-4F55-A27B-EF2262BC96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AEDFA96-551B-4DE1-990F-029C72FCCD9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EBBA1034-FBC5-44E6-B97C-82C206E4542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a:extLst>
            <a:ext uri="{FF2B5EF4-FFF2-40B4-BE49-F238E27FC236}">
              <a16:creationId xmlns:a16="http://schemas.microsoft.com/office/drawing/2014/main" id="{B3245D41-F0B1-43F9-BD0E-751CBF94D62E}"/>
            </a:ext>
          </a:extLst>
        </xdr:cNvPr>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F4571B0-A0D8-4B6E-9E7D-97AD25A84C36}"/>
            </a:ext>
          </a:extLst>
        </xdr:cNvPr>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a:extLst>
            <a:ext uri="{FF2B5EF4-FFF2-40B4-BE49-F238E27FC236}">
              <a16:creationId xmlns:a16="http://schemas.microsoft.com/office/drawing/2014/main" id="{5B3484BE-A54D-4D50-8451-26F710678687}"/>
            </a:ext>
          </a:extLst>
        </xdr:cNvPr>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5217CA01-4D7E-4DC5-A54D-289A7A542941}"/>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a:extLst>
            <a:ext uri="{FF2B5EF4-FFF2-40B4-BE49-F238E27FC236}">
              <a16:creationId xmlns:a16="http://schemas.microsoft.com/office/drawing/2014/main" id="{8C1D5E7B-5AE6-440E-8C87-7540B8C8CF07}"/>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C5B26F6-FA68-44D7-861F-8A32F0C7F349}"/>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a:extLst>
            <a:ext uri="{FF2B5EF4-FFF2-40B4-BE49-F238E27FC236}">
              <a16:creationId xmlns:a16="http://schemas.microsoft.com/office/drawing/2014/main" id="{0227F081-473B-49B8-BEC3-90EC70156D86}"/>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012B7CC8-74A5-4EAE-9D0F-C5497686B4F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4F046A34-49AF-4D15-9515-0148CF2FE901}"/>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A2623424-6751-4116-BAF7-816A4AAD91AF}"/>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390217EF-6EAD-4939-949F-1FFF6D257A1A}"/>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B411119-C486-4F04-A9E7-9E80740559F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09F7507-D953-4ECD-BDEF-BF2B3DDC43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39A8FC4-DEC1-46A3-8B93-1A4B5DFAB5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FD52619-6F7F-4BE1-A313-CF5FA0EB5E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626FCE0-E8B3-4FA9-BAB5-10801426A6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72752</xdr:rowOff>
    </xdr:from>
    <xdr:to>
      <xdr:col>24</xdr:col>
      <xdr:colOff>114300</xdr:colOff>
      <xdr:row>109</xdr:row>
      <xdr:rowOff>2902</xdr:rowOff>
    </xdr:to>
    <xdr:sp macro="" textlink="">
      <xdr:nvSpPr>
        <xdr:cNvPr id="420" name="楕円 419">
          <a:extLst>
            <a:ext uri="{FF2B5EF4-FFF2-40B4-BE49-F238E27FC236}">
              <a16:creationId xmlns:a16="http://schemas.microsoft.com/office/drawing/2014/main" id="{10E0C316-1094-463F-9EAE-D9DF1B5BA45F}"/>
            </a:ext>
          </a:extLst>
        </xdr:cNvPr>
        <xdr:cNvSpPr/>
      </xdr:nvSpPr>
      <xdr:spPr>
        <a:xfrm>
          <a:off x="45847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159129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7714F2F7-F726-440E-A792-D8F483591463}"/>
            </a:ext>
          </a:extLst>
        </xdr:cNvPr>
        <xdr:cNvSpPr txBox="1"/>
      </xdr:nvSpPr>
      <xdr:spPr>
        <a:xfrm>
          <a:off x="4673600" y="1850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64588</xdr:rowOff>
    </xdr:from>
    <xdr:to>
      <xdr:col>20</xdr:col>
      <xdr:colOff>38100</xdr:colOff>
      <xdr:row>108</xdr:row>
      <xdr:rowOff>166188</xdr:rowOff>
    </xdr:to>
    <xdr:sp macro="" textlink="">
      <xdr:nvSpPr>
        <xdr:cNvPr id="422" name="楕円 421">
          <a:extLst>
            <a:ext uri="{FF2B5EF4-FFF2-40B4-BE49-F238E27FC236}">
              <a16:creationId xmlns:a16="http://schemas.microsoft.com/office/drawing/2014/main" id="{FC62CBB5-F91E-41C8-B8B9-8EDBF6F874DF}"/>
            </a:ext>
          </a:extLst>
        </xdr:cNvPr>
        <xdr:cNvSpPr/>
      </xdr:nvSpPr>
      <xdr:spPr>
        <a:xfrm>
          <a:off x="3746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115388</xdr:rowOff>
    </xdr:from>
    <xdr:to>
      <xdr:col>24</xdr:col>
      <xdr:colOff>63500</xdr:colOff>
      <xdr:row>108</xdr:row>
      <xdr:rowOff>123552</xdr:rowOff>
    </xdr:to>
    <xdr:cxnSp macro="">
      <xdr:nvCxnSpPr>
        <xdr:cNvPr id="423" name="直線コネクタ 422">
          <a:extLst>
            <a:ext uri="{FF2B5EF4-FFF2-40B4-BE49-F238E27FC236}">
              <a16:creationId xmlns:a16="http://schemas.microsoft.com/office/drawing/2014/main" id="{857B90F7-0740-4F69-A40F-5DFEB330F02D}"/>
            </a:ext>
          </a:extLst>
        </xdr:cNvPr>
        <xdr:cNvCxnSpPr/>
      </xdr:nvCxnSpPr>
      <xdr:spPr>
        <a:xfrm>
          <a:off x="3797300" y="1863198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56424</xdr:rowOff>
    </xdr:from>
    <xdr:to>
      <xdr:col>15</xdr:col>
      <xdr:colOff>101600</xdr:colOff>
      <xdr:row>108</xdr:row>
      <xdr:rowOff>158024</xdr:rowOff>
    </xdr:to>
    <xdr:sp macro="" textlink="">
      <xdr:nvSpPr>
        <xdr:cNvPr id="424" name="楕円 423">
          <a:extLst>
            <a:ext uri="{FF2B5EF4-FFF2-40B4-BE49-F238E27FC236}">
              <a16:creationId xmlns:a16="http://schemas.microsoft.com/office/drawing/2014/main" id="{8757DACF-754E-4341-A188-B522010E84BD}"/>
            </a:ext>
          </a:extLst>
        </xdr:cNvPr>
        <xdr:cNvSpPr/>
      </xdr:nvSpPr>
      <xdr:spPr>
        <a:xfrm>
          <a:off x="2857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107224</xdr:rowOff>
    </xdr:from>
    <xdr:to>
      <xdr:col>19</xdr:col>
      <xdr:colOff>177800</xdr:colOff>
      <xdr:row>108</xdr:row>
      <xdr:rowOff>115388</xdr:rowOff>
    </xdr:to>
    <xdr:cxnSp macro="">
      <xdr:nvCxnSpPr>
        <xdr:cNvPr id="425" name="直線コネクタ 424">
          <a:extLst>
            <a:ext uri="{FF2B5EF4-FFF2-40B4-BE49-F238E27FC236}">
              <a16:creationId xmlns:a16="http://schemas.microsoft.com/office/drawing/2014/main" id="{5B9E9851-538D-4BC9-A389-3F502F6D134B}"/>
            </a:ext>
          </a:extLst>
        </xdr:cNvPr>
        <xdr:cNvCxnSpPr/>
      </xdr:nvCxnSpPr>
      <xdr:spPr>
        <a:xfrm>
          <a:off x="2908300" y="186238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48261</xdr:rowOff>
    </xdr:from>
    <xdr:to>
      <xdr:col>10</xdr:col>
      <xdr:colOff>165100</xdr:colOff>
      <xdr:row>108</xdr:row>
      <xdr:rowOff>149861</xdr:rowOff>
    </xdr:to>
    <xdr:sp macro="" textlink="">
      <xdr:nvSpPr>
        <xdr:cNvPr id="426" name="楕円 425">
          <a:extLst>
            <a:ext uri="{FF2B5EF4-FFF2-40B4-BE49-F238E27FC236}">
              <a16:creationId xmlns:a16="http://schemas.microsoft.com/office/drawing/2014/main" id="{1682101A-8BEA-4060-9AF9-9458994A28F1}"/>
            </a:ext>
          </a:extLst>
        </xdr:cNvPr>
        <xdr:cNvSpPr/>
      </xdr:nvSpPr>
      <xdr:spPr>
        <a:xfrm>
          <a:off x="1968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99061</xdr:rowOff>
    </xdr:from>
    <xdr:to>
      <xdr:col>15</xdr:col>
      <xdr:colOff>50800</xdr:colOff>
      <xdr:row>108</xdr:row>
      <xdr:rowOff>107224</xdr:rowOff>
    </xdr:to>
    <xdr:cxnSp macro="">
      <xdr:nvCxnSpPr>
        <xdr:cNvPr id="427" name="直線コネクタ 426">
          <a:extLst>
            <a:ext uri="{FF2B5EF4-FFF2-40B4-BE49-F238E27FC236}">
              <a16:creationId xmlns:a16="http://schemas.microsoft.com/office/drawing/2014/main" id="{16CD14B7-8768-4A0D-8410-B565C8538418}"/>
            </a:ext>
          </a:extLst>
        </xdr:cNvPr>
        <xdr:cNvCxnSpPr/>
      </xdr:nvCxnSpPr>
      <xdr:spPr>
        <a:xfrm>
          <a:off x="2019300" y="186156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59689</xdr:rowOff>
    </xdr:from>
    <xdr:to>
      <xdr:col>6</xdr:col>
      <xdr:colOff>38100</xdr:colOff>
      <xdr:row>108</xdr:row>
      <xdr:rowOff>161289</xdr:rowOff>
    </xdr:to>
    <xdr:sp macro="" textlink="">
      <xdr:nvSpPr>
        <xdr:cNvPr id="428" name="楕円 427">
          <a:extLst>
            <a:ext uri="{FF2B5EF4-FFF2-40B4-BE49-F238E27FC236}">
              <a16:creationId xmlns:a16="http://schemas.microsoft.com/office/drawing/2014/main" id="{CC3F1316-F656-4D0F-A3C2-69E68148EBE7}"/>
            </a:ext>
          </a:extLst>
        </xdr:cNvPr>
        <xdr:cNvSpPr/>
      </xdr:nvSpPr>
      <xdr:spPr>
        <a:xfrm>
          <a:off x="1079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99061</xdr:rowOff>
    </xdr:from>
    <xdr:to>
      <xdr:col>10</xdr:col>
      <xdr:colOff>114300</xdr:colOff>
      <xdr:row>108</xdr:row>
      <xdr:rowOff>110489</xdr:rowOff>
    </xdr:to>
    <xdr:cxnSp macro="">
      <xdr:nvCxnSpPr>
        <xdr:cNvPr id="429" name="直線コネクタ 428">
          <a:extLst>
            <a:ext uri="{FF2B5EF4-FFF2-40B4-BE49-F238E27FC236}">
              <a16:creationId xmlns:a16="http://schemas.microsoft.com/office/drawing/2014/main" id="{CFCC3DF4-517F-4CA8-A5A3-932CEDA89BB8}"/>
            </a:ext>
          </a:extLst>
        </xdr:cNvPr>
        <xdr:cNvCxnSpPr/>
      </xdr:nvCxnSpPr>
      <xdr:spPr>
        <a:xfrm flipV="1">
          <a:off x="1130300" y="186156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F9A035C6-CBCB-4DDE-BA47-B8A4BB2F6D36}"/>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9734FEAC-69D1-437E-8099-4FCC36DFB5E5}"/>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38D38D67-2EEE-48C2-813B-C18BD78FE093}"/>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4B41710C-B1B9-4EA2-9D82-596F3ABD154E}"/>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157315</xdr:rowOff>
    </xdr:from>
    <xdr:ext cx="405111" cy="259045"/>
    <xdr:sp macro="" textlink="">
      <xdr:nvSpPr>
        <xdr:cNvPr id="434" name="n_1mainValue【市民会館】&#10;有形固定資産減価償却率">
          <a:extLst>
            <a:ext uri="{FF2B5EF4-FFF2-40B4-BE49-F238E27FC236}">
              <a16:creationId xmlns:a16="http://schemas.microsoft.com/office/drawing/2014/main" id="{3454F91F-1E6C-4CB3-A719-567E2629C99C}"/>
            </a:ext>
          </a:extLst>
        </xdr:cNvPr>
        <xdr:cNvSpPr txBox="1"/>
      </xdr:nvSpPr>
      <xdr:spPr>
        <a:xfrm>
          <a:off x="35820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149151</xdr:rowOff>
    </xdr:from>
    <xdr:ext cx="405111" cy="259045"/>
    <xdr:sp macro="" textlink="">
      <xdr:nvSpPr>
        <xdr:cNvPr id="435" name="n_2mainValue【市民会館】&#10;有形固定資産減価償却率">
          <a:extLst>
            <a:ext uri="{FF2B5EF4-FFF2-40B4-BE49-F238E27FC236}">
              <a16:creationId xmlns:a16="http://schemas.microsoft.com/office/drawing/2014/main" id="{2FBDCE8A-993C-4E54-874C-4E17FE331C38}"/>
            </a:ext>
          </a:extLst>
        </xdr:cNvPr>
        <xdr:cNvSpPr txBox="1"/>
      </xdr:nvSpPr>
      <xdr:spPr>
        <a:xfrm>
          <a:off x="2705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140988</xdr:rowOff>
    </xdr:from>
    <xdr:ext cx="405111" cy="259045"/>
    <xdr:sp macro="" textlink="">
      <xdr:nvSpPr>
        <xdr:cNvPr id="436" name="n_3mainValue【市民会館】&#10;有形固定資産減価償却率">
          <a:extLst>
            <a:ext uri="{FF2B5EF4-FFF2-40B4-BE49-F238E27FC236}">
              <a16:creationId xmlns:a16="http://schemas.microsoft.com/office/drawing/2014/main" id="{27022B11-4BC8-4F5C-B8E9-971DB678929D}"/>
            </a:ext>
          </a:extLst>
        </xdr:cNvPr>
        <xdr:cNvSpPr txBox="1"/>
      </xdr:nvSpPr>
      <xdr:spPr>
        <a:xfrm>
          <a:off x="1816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152416</xdr:rowOff>
    </xdr:from>
    <xdr:ext cx="405111" cy="259045"/>
    <xdr:sp macro="" textlink="">
      <xdr:nvSpPr>
        <xdr:cNvPr id="437" name="n_4mainValue【市民会館】&#10;有形固定資産減価償却率">
          <a:extLst>
            <a:ext uri="{FF2B5EF4-FFF2-40B4-BE49-F238E27FC236}">
              <a16:creationId xmlns:a16="http://schemas.microsoft.com/office/drawing/2014/main" id="{E64E2687-FD3B-46A6-A115-5FAE3F4ECDA6}"/>
            </a:ext>
          </a:extLst>
        </xdr:cNvPr>
        <xdr:cNvSpPr txBox="1"/>
      </xdr:nvSpPr>
      <xdr:spPr>
        <a:xfrm>
          <a:off x="927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F6DB100-25EE-45AF-A9A5-DACC82BCBA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46A78A1F-6E57-4665-A9EE-DE030EFDD3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B0ED4C2C-D81D-4DF3-AF6D-C66DB6BB17C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847F0E69-CB92-4597-8D77-A45F609BD7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5417E7E-F7CE-4AD1-A9B4-B0F8CF8AEAF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F4A994E7-B539-4FD1-BE60-B107288C5C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46DBB8F-A3D2-4F3D-A230-04000D4817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70BBE3C-D2E3-43CC-AA2F-AA2949A13AF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51B1CFF-D844-4AEE-8B19-7079C12B295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85674BB-3472-4915-A6D8-0895AC41A9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71DAEA08-AB0A-444A-B5F9-878778B6332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5FB68A1-D491-4784-B96D-0F6783336D7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307F155-9F0A-429A-B752-383156A3D67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3B4FBA6A-A120-4209-B37B-D1E3EE94706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2E99DC5-4270-474A-92B3-22B37B61D36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B7E1AD4A-743E-454B-88A3-F31310BC201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76CF1CEF-6563-4789-A208-5EE8779796C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20E375CB-AFEA-48DA-B568-DDDBF861F7B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1E4D937-9E8B-4A2F-A820-7A494B194DF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D7278396-1B17-4402-AD3D-631FCE2DD2E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334FFA2-1CDC-4477-9584-CC617B37F20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13930BDC-A623-40A3-9B5D-D0FCD9100E3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606024B-1CA3-4CC7-91E4-A8C31FB1D8F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a:extLst>
            <a:ext uri="{FF2B5EF4-FFF2-40B4-BE49-F238E27FC236}">
              <a16:creationId xmlns:a16="http://schemas.microsoft.com/office/drawing/2014/main" id="{4E805156-1D5B-4111-82B8-C5D424891D14}"/>
            </a:ext>
          </a:extLst>
        </xdr:cNvPr>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a:extLst>
            <a:ext uri="{FF2B5EF4-FFF2-40B4-BE49-F238E27FC236}">
              <a16:creationId xmlns:a16="http://schemas.microsoft.com/office/drawing/2014/main" id="{9B9DDE22-6890-4551-92EB-7AF88AFA4A25}"/>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a:extLst>
            <a:ext uri="{FF2B5EF4-FFF2-40B4-BE49-F238E27FC236}">
              <a16:creationId xmlns:a16="http://schemas.microsoft.com/office/drawing/2014/main" id="{20A05C20-8D85-4270-B4FB-D19EB2613FD5}"/>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a:extLst>
            <a:ext uri="{FF2B5EF4-FFF2-40B4-BE49-F238E27FC236}">
              <a16:creationId xmlns:a16="http://schemas.microsoft.com/office/drawing/2014/main" id="{62944748-E1A5-453F-9A3D-F09574AB9AD7}"/>
            </a:ext>
          </a:extLst>
        </xdr:cNvPr>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a:extLst>
            <a:ext uri="{FF2B5EF4-FFF2-40B4-BE49-F238E27FC236}">
              <a16:creationId xmlns:a16="http://schemas.microsoft.com/office/drawing/2014/main" id="{8DB14D26-F079-4043-949F-EC05D7E306D8}"/>
            </a:ext>
          </a:extLst>
        </xdr:cNvPr>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6" name="【市民会館】&#10;一人当たり面積平均値テキスト">
          <a:extLst>
            <a:ext uri="{FF2B5EF4-FFF2-40B4-BE49-F238E27FC236}">
              <a16:creationId xmlns:a16="http://schemas.microsoft.com/office/drawing/2014/main" id="{E0CA4F28-BDBB-4B68-B0A2-20153EEA61B7}"/>
            </a:ext>
          </a:extLst>
        </xdr:cNvPr>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a:extLst>
            <a:ext uri="{FF2B5EF4-FFF2-40B4-BE49-F238E27FC236}">
              <a16:creationId xmlns:a16="http://schemas.microsoft.com/office/drawing/2014/main" id="{0ECC5F94-0984-491D-A1F2-59A0FF52F28A}"/>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FC518A5E-20B4-4875-92EF-C70EEC779996}"/>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F2BD546B-41DB-42EC-A8BB-D7592A50D5F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7033266D-49E6-4BB3-B004-491117EE9C5D}"/>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DA22903A-18EF-4410-B22E-9DEB34440907}"/>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86A72BF-898D-4EE4-A8E5-893D3ADB461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B8A578F-94C9-4CB3-8026-5DA5EC56772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121F14E-B704-4B89-AE83-8BFAF6E250B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E6E4319-88CB-4D0B-B863-AD51DE99F8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057AF70-C66D-4AC6-8297-081DC4BB59F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120650</xdr:rowOff>
    </xdr:from>
    <xdr:to>
      <xdr:col>55</xdr:col>
      <xdr:colOff>50800</xdr:colOff>
      <xdr:row>107</xdr:row>
      <xdr:rowOff>50800</xdr:rowOff>
    </xdr:to>
    <xdr:sp macro="" textlink="">
      <xdr:nvSpPr>
        <xdr:cNvPr id="477" name="楕円 476">
          <a:extLst>
            <a:ext uri="{FF2B5EF4-FFF2-40B4-BE49-F238E27FC236}">
              <a16:creationId xmlns:a16="http://schemas.microsoft.com/office/drawing/2014/main" id="{DA6CCD8A-6693-4D8C-8BB9-4A859321D422}"/>
            </a:ext>
          </a:extLst>
        </xdr:cNvPr>
        <xdr:cNvSpPr/>
      </xdr:nvSpPr>
      <xdr:spPr>
        <a:xfrm>
          <a:off x="10426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99077</xdr:rowOff>
    </xdr:from>
    <xdr:ext cx="469744" cy="259045"/>
    <xdr:sp macro="" textlink="">
      <xdr:nvSpPr>
        <xdr:cNvPr id="478" name="【市民会館】&#10;一人当たり面積該当値テキスト">
          <a:extLst>
            <a:ext uri="{FF2B5EF4-FFF2-40B4-BE49-F238E27FC236}">
              <a16:creationId xmlns:a16="http://schemas.microsoft.com/office/drawing/2014/main" id="{31EC4257-D524-4836-9C55-77CAE4F4C89B}"/>
            </a:ext>
          </a:extLst>
        </xdr:cNvPr>
        <xdr:cNvSpPr txBox="1"/>
      </xdr:nvSpPr>
      <xdr:spPr>
        <a:xfrm>
          <a:off x="10515600"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126364</xdr:rowOff>
    </xdr:from>
    <xdr:to>
      <xdr:col>50</xdr:col>
      <xdr:colOff>165100</xdr:colOff>
      <xdr:row>107</xdr:row>
      <xdr:rowOff>56514</xdr:rowOff>
    </xdr:to>
    <xdr:sp macro="" textlink="">
      <xdr:nvSpPr>
        <xdr:cNvPr id="479" name="楕円 478">
          <a:extLst>
            <a:ext uri="{FF2B5EF4-FFF2-40B4-BE49-F238E27FC236}">
              <a16:creationId xmlns:a16="http://schemas.microsoft.com/office/drawing/2014/main" id="{6CB96718-339D-4F15-88AD-6A9C8CFD26F8}"/>
            </a:ext>
          </a:extLst>
        </xdr:cNvPr>
        <xdr:cNvSpPr/>
      </xdr:nvSpPr>
      <xdr:spPr>
        <a:xfrm>
          <a:off x="958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0</xdr:rowOff>
    </xdr:from>
    <xdr:to>
      <xdr:col>55</xdr:col>
      <xdr:colOff>0</xdr:colOff>
      <xdr:row>107</xdr:row>
      <xdr:rowOff>5714</xdr:rowOff>
    </xdr:to>
    <xdr:cxnSp macro="">
      <xdr:nvCxnSpPr>
        <xdr:cNvPr id="480" name="直線コネクタ 479">
          <a:extLst>
            <a:ext uri="{FF2B5EF4-FFF2-40B4-BE49-F238E27FC236}">
              <a16:creationId xmlns:a16="http://schemas.microsoft.com/office/drawing/2014/main" id="{F804B066-F272-4156-9988-740EF74C09E1}"/>
            </a:ext>
          </a:extLst>
        </xdr:cNvPr>
        <xdr:cNvCxnSpPr/>
      </xdr:nvCxnSpPr>
      <xdr:spPr>
        <a:xfrm flipV="1">
          <a:off x="9639300" y="183451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130175</xdr:rowOff>
    </xdr:from>
    <xdr:to>
      <xdr:col>46</xdr:col>
      <xdr:colOff>38100</xdr:colOff>
      <xdr:row>107</xdr:row>
      <xdr:rowOff>60325</xdr:rowOff>
    </xdr:to>
    <xdr:sp macro="" textlink="">
      <xdr:nvSpPr>
        <xdr:cNvPr id="481" name="楕円 480">
          <a:extLst>
            <a:ext uri="{FF2B5EF4-FFF2-40B4-BE49-F238E27FC236}">
              <a16:creationId xmlns:a16="http://schemas.microsoft.com/office/drawing/2014/main" id="{64169492-CFBB-4D41-A5B1-CAF53C107F18}"/>
            </a:ext>
          </a:extLst>
        </xdr:cNvPr>
        <xdr:cNvSpPr/>
      </xdr:nvSpPr>
      <xdr:spPr>
        <a:xfrm>
          <a:off x="8699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5714</xdr:rowOff>
    </xdr:from>
    <xdr:to>
      <xdr:col>50</xdr:col>
      <xdr:colOff>114300</xdr:colOff>
      <xdr:row>107</xdr:row>
      <xdr:rowOff>9525</xdr:rowOff>
    </xdr:to>
    <xdr:cxnSp macro="">
      <xdr:nvCxnSpPr>
        <xdr:cNvPr id="482" name="直線コネクタ 481">
          <a:extLst>
            <a:ext uri="{FF2B5EF4-FFF2-40B4-BE49-F238E27FC236}">
              <a16:creationId xmlns:a16="http://schemas.microsoft.com/office/drawing/2014/main" id="{2F827F5E-6124-4E73-B27E-DA25EFF34E12}"/>
            </a:ext>
          </a:extLst>
        </xdr:cNvPr>
        <xdr:cNvCxnSpPr/>
      </xdr:nvCxnSpPr>
      <xdr:spPr>
        <a:xfrm flipV="1">
          <a:off x="8750300" y="18350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135889</xdr:rowOff>
    </xdr:from>
    <xdr:to>
      <xdr:col>41</xdr:col>
      <xdr:colOff>101600</xdr:colOff>
      <xdr:row>107</xdr:row>
      <xdr:rowOff>66039</xdr:rowOff>
    </xdr:to>
    <xdr:sp macro="" textlink="">
      <xdr:nvSpPr>
        <xdr:cNvPr id="483" name="楕円 482">
          <a:extLst>
            <a:ext uri="{FF2B5EF4-FFF2-40B4-BE49-F238E27FC236}">
              <a16:creationId xmlns:a16="http://schemas.microsoft.com/office/drawing/2014/main" id="{CBA3B199-BD94-4D83-99D6-BB031C5B2E24}"/>
            </a:ext>
          </a:extLst>
        </xdr:cNvPr>
        <xdr:cNvSpPr/>
      </xdr:nvSpPr>
      <xdr:spPr>
        <a:xfrm>
          <a:off x="7810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9525</xdr:rowOff>
    </xdr:from>
    <xdr:to>
      <xdr:col>45</xdr:col>
      <xdr:colOff>177800</xdr:colOff>
      <xdr:row>107</xdr:row>
      <xdr:rowOff>15239</xdr:rowOff>
    </xdr:to>
    <xdr:cxnSp macro="">
      <xdr:nvCxnSpPr>
        <xdr:cNvPr id="484" name="直線コネクタ 483">
          <a:extLst>
            <a:ext uri="{FF2B5EF4-FFF2-40B4-BE49-F238E27FC236}">
              <a16:creationId xmlns:a16="http://schemas.microsoft.com/office/drawing/2014/main" id="{1EE126B6-D2E4-4D86-8A44-9A0D59731C17}"/>
            </a:ext>
          </a:extLst>
        </xdr:cNvPr>
        <xdr:cNvCxnSpPr/>
      </xdr:nvCxnSpPr>
      <xdr:spPr>
        <a:xfrm flipV="1">
          <a:off x="7861300" y="183546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85" name="楕円 484">
          <a:extLst>
            <a:ext uri="{FF2B5EF4-FFF2-40B4-BE49-F238E27FC236}">
              <a16:creationId xmlns:a16="http://schemas.microsoft.com/office/drawing/2014/main" id="{707050C7-F686-4D91-B266-AC7D5BF19051}"/>
            </a:ext>
          </a:extLst>
        </xdr:cNvPr>
        <xdr:cNvSpPr/>
      </xdr:nvSpPr>
      <xdr:spPr>
        <a:xfrm>
          <a:off x="6921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xdr:rowOff>
    </xdr:from>
    <xdr:to>
      <xdr:col>41</xdr:col>
      <xdr:colOff>50800</xdr:colOff>
      <xdr:row>107</xdr:row>
      <xdr:rowOff>15239</xdr:rowOff>
    </xdr:to>
    <xdr:cxnSp macro="">
      <xdr:nvCxnSpPr>
        <xdr:cNvPr id="486" name="直線コネクタ 485">
          <a:extLst>
            <a:ext uri="{FF2B5EF4-FFF2-40B4-BE49-F238E27FC236}">
              <a16:creationId xmlns:a16="http://schemas.microsoft.com/office/drawing/2014/main" id="{6BAB43BA-94E4-4026-9BBC-A84B3E148F51}"/>
            </a:ext>
          </a:extLst>
        </xdr:cNvPr>
        <xdr:cNvCxnSpPr/>
      </xdr:nvCxnSpPr>
      <xdr:spPr>
        <a:xfrm>
          <a:off x="6972300" y="1835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a:extLst>
            <a:ext uri="{FF2B5EF4-FFF2-40B4-BE49-F238E27FC236}">
              <a16:creationId xmlns:a16="http://schemas.microsoft.com/office/drawing/2014/main" id="{0881C714-BB71-4830-8505-64CDB21E887E}"/>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id="{6582C2F3-73CA-4085-80B4-391C5D06F123}"/>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a:extLst>
            <a:ext uri="{FF2B5EF4-FFF2-40B4-BE49-F238E27FC236}">
              <a16:creationId xmlns:a16="http://schemas.microsoft.com/office/drawing/2014/main" id="{15C09DFF-B002-4343-8383-6C1B0907213E}"/>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4A8EC6C5-6686-48B2-8FC6-7A5F7780EF1D}"/>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47641</xdr:rowOff>
    </xdr:from>
    <xdr:ext cx="469744" cy="259045"/>
    <xdr:sp macro="" textlink="">
      <xdr:nvSpPr>
        <xdr:cNvPr id="491" name="n_1mainValue【市民会館】&#10;一人当たり面積">
          <a:extLst>
            <a:ext uri="{FF2B5EF4-FFF2-40B4-BE49-F238E27FC236}">
              <a16:creationId xmlns:a16="http://schemas.microsoft.com/office/drawing/2014/main" id="{0248D94E-5A53-4B00-87EC-4BA0925DE66B}"/>
            </a:ext>
          </a:extLst>
        </xdr:cNvPr>
        <xdr:cNvSpPr txBox="1"/>
      </xdr:nvSpPr>
      <xdr:spPr>
        <a:xfrm>
          <a:off x="93917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51452</xdr:rowOff>
    </xdr:from>
    <xdr:ext cx="469744" cy="259045"/>
    <xdr:sp macro="" textlink="">
      <xdr:nvSpPr>
        <xdr:cNvPr id="492" name="n_2mainValue【市民会館】&#10;一人当たり面積">
          <a:extLst>
            <a:ext uri="{FF2B5EF4-FFF2-40B4-BE49-F238E27FC236}">
              <a16:creationId xmlns:a16="http://schemas.microsoft.com/office/drawing/2014/main" id="{60FC2BAD-1C10-42D4-84E7-DE96A5FE83CB}"/>
            </a:ext>
          </a:extLst>
        </xdr:cNvPr>
        <xdr:cNvSpPr txBox="1"/>
      </xdr:nvSpPr>
      <xdr:spPr>
        <a:xfrm>
          <a:off x="8515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57166</xdr:rowOff>
    </xdr:from>
    <xdr:ext cx="469744" cy="259045"/>
    <xdr:sp macro="" textlink="">
      <xdr:nvSpPr>
        <xdr:cNvPr id="493" name="n_3mainValue【市民会館】&#10;一人当たり面積">
          <a:extLst>
            <a:ext uri="{FF2B5EF4-FFF2-40B4-BE49-F238E27FC236}">
              <a16:creationId xmlns:a16="http://schemas.microsoft.com/office/drawing/2014/main" id="{280AEFF1-2CE5-475A-860D-BAF7CF92F4D2}"/>
            </a:ext>
          </a:extLst>
        </xdr:cNvPr>
        <xdr:cNvSpPr txBox="1"/>
      </xdr:nvSpPr>
      <xdr:spPr>
        <a:xfrm>
          <a:off x="7626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53357</xdr:rowOff>
    </xdr:from>
    <xdr:ext cx="469744" cy="259045"/>
    <xdr:sp macro="" textlink="">
      <xdr:nvSpPr>
        <xdr:cNvPr id="494" name="n_4mainValue【市民会館】&#10;一人当たり面積">
          <a:extLst>
            <a:ext uri="{FF2B5EF4-FFF2-40B4-BE49-F238E27FC236}">
              <a16:creationId xmlns:a16="http://schemas.microsoft.com/office/drawing/2014/main" id="{7C5E7664-4228-4657-A9C9-8D892DCF7702}"/>
            </a:ext>
          </a:extLst>
        </xdr:cNvPr>
        <xdr:cNvSpPr txBox="1"/>
      </xdr:nvSpPr>
      <xdr:spPr>
        <a:xfrm>
          <a:off x="6737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9ED2F6A-1ACC-4D33-B15C-9B2C42173D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13A9CE12-C6F3-45FB-AFE2-B344EA4591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DED2EDD-3319-4757-9717-B7D96AA0CD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3E5259C-CA84-4E9F-9A90-95EDF8D767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A60A181-74F6-47C1-BF43-BBE50D67267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D8B6002-0984-4A0B-9374-182960EA5CB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CB23CA1-DB8E-4C8B-B3F5-85C20F95B7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E8C5FC7-E193-4DD0-A901-3B5390607F2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E5EE82E-FD53-4DDE-9301-FE587EE29B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C5B911FC-3454-493C-A6E2-93455BCDC4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E51E74BD-EC37-424B-8C1F-BE7DEE21C80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60293A98-8B36-4640-8D6D-9907278BD2B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60E82462-ACCC-4891-B89E-B6B916BDA73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4261D981-5471-4C92-86CB-D775A71403B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F4648E69-80A2-4204-8E85-7EF5704BBCD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E993DE6-6618-42EF-87CF-E2C4BCB499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F6DC64A1-B517-4C48-925C-7B831C36572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FD374FFC-D935-4BE3-A188-BC233C51572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7CBDFA25-3EB4-40D8-BFD7-35064DE05F4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521B81F4-6F49-48CB-B8AF-275F7B3313B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585391E-3CFA-4305-A7EB-EB932E58A31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F69D0949-E823-4EFD-8FEB-4F7BAAC235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699DE8C2-32D5-46D3-85D3-2E45CC0B17A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D211D70E-6B25-490B-A721-F4813AD5F2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a:extLst>
            <a:ext uri="{FF2B5EF4-FFF2-40B4-BE49-F238E27FC236}">
              <a16:creationId xmlns:a16="http://schemas.microsoft.com/office/drawing/2014/main" id="{C6137C85-56D9-446F-8D83-F53F20CA3EC6}"/>
            </a:ext>
          </a:extLst>
        </xdr:cNvPr>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97F3D46B-0809-4780-80AF-C4CA316C5653}"/>
            </a:ext>
          </a:extLst>
        </xdr:cNvPr>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a:extLst>
            <a:ext uri="{FF2B5EF4-FFF2-40B4-BE49-F238E27FC236}">
              <a16:creationId xmlns:a16="http://schemas.microsoft.com/office/drawing/2014/main" id="{334D108B-47B1-44FD-A779-E60A4E4D128F}"/>
            </a:ext>
          </a:extLst>
        </xdr:cNvPr>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11DC19F1-9FA2-454B-9C64-9826D0E81912}"/>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a:extLst>
            <a:ext uri="{FF2B5EF4-FFF2-40B4-BE49-F238E27FC236}">
              <a16:creationId xmlns:a16="http://schemas.microsoft.com/office/drawing/2014/main" id="{FE61380D-A53C-4D07-A852-DFCC83AFCF67}"/>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17C222AA-A1E9-4B03-9228-942DD72573F1}"/>
            </a:ext>
          </a:extLst>
        </xdr:cNvPr>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id="{E3D460D4-FD0C-465B-A60A-AF892D12E68D}"/>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6" name="フローチャート: 判断 525">
          <a:extLst>
            <a:ext uri="{FF2B5EF4-FFF2-40B4-BE49-F238E27FC236}">
              <a16:creationId xmlns:a16="http://schemas.microsoft.com/office/drawing/2014/main" id="{CFD92861-30F1-4B4A-B440-B588266654E4}"/>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7" name="フローチャート: 判断 526">
          <a:extLst>
            <a:ext uri="{FF2B5EF4-FFF2-40B4-BE49-F238E27FC236}">
              <a16:creationId xmlns:a16="http://schemas.microsoft.com/office/drawing/2014/main" id="{298914CE-1AFB-4495-A2A9-CC8138595039}"/>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28" name="フローチャート: 判断 527">
          <a:extLst>
            <a:ext uri="{FF2B5EF4-FFF2-40B4-BE49-F238E27FC236}">
              <a16:creationId xmlns:a16="http://schemas.microsoft.com/office/drawing/2014/main" id="{B258A29D-AA1D-4D59-8E0F-673D8EABFEB5}"/>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44450</xdr:rowOff>
    </xdr:from>
    <xdr:to>
      <xdr:col>67</xdr:col>
      <xdr:colOff>101600</xdr:colOff>
      <xdr:row>33</xdr:row>
      <xdr:rowOff>146050</xdr:rowOff>
    </xdr:to>
    <xdr:sp macro="" textlink="">
      <xdr:nvSpPr>
        <xdr:cNvPr id="529" name="フローチャート: 判断 528">
          <a:extLst>
            <a:ext uri="{FF2B5EF4-FFF2-40B4-BE49-F238E27FC236}">
              <a16:creationId xmlns:a16="http://schemas.microsoft.com/office/drawing/2014/main" id="{CDBCAF6B-CEDA-4D46-8996-17A717EF5D5A}"/>
            </a:ext>
          </a:extLst>
        </xdr:cNvPr>
        <xdr:cNvSpPr/>
      </xdr:nvSpPr>
      <xdr:spPr>
        <a:xfrm>
          <a:off x="12763500" y="570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42A58AC-1BCB-43FE-9BA6-3C82C7EC0E1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3F5446A-3B82-4AE5-ADCA-34F7484F9B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55B2FF9-3919-4098-9420-8F5A605BB3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50DE7EF-4703-4565-877C-4FDD4D8DD6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5017A26-FD21-4224-84D8-F50A23F6F6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46355</xdr:rowOff>
    </xdr:from>
    <xdr:to>
      <xdr:col>85</xdr:col>
      <xdr:colOff>177800</xdr:colOff>
      <xdr:row>37</xdr:row>
      <xdr:rowOff>147955</xdr:rowOff>
    </xdr:to>
    <xdr:sp macro="" textlink="">
      <xdr:nvSpPr>
        <xdr:cNvPr id="535" name="楕円 534">
          <a:extLst>
            <a:ext uri="{FF2B5EF4-FFF2-40B4-BE49-F238E27FC236}">
              <a16:creationId xmlns:a16="http://schemas.microsoft.com/office/drawing/2014/main" id="{32F93505-5995-4E51-9D95-9555A8EAE0C3}"/>
            </a:ext>
          </a:extLst>
        </xdr:cNvPr>
        <xdr:cNvSpPr/>
      </xdr:nvSpPr>
      <xdr:spPr>
        <a:xfrm>
          <a:off x="16268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69232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A919D4A5-7DAF-488B-87E1-D146BAFC89B8}"/>
            </a:ext>
          </a:extLst>
        </xdr:cNvPr>
        <xdr:cNvSpPr txBox="1"/>
      </xdr:nvSpPr>
      <xdr:spPr>
        <a:xfrm>
          <a:off x="16357600"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164465</xdr:rowOff>
    </xdr:from>
    <xdr:to>
      <xdr:col>81</xdr:col>
      <xdr:colOff>101600</xdr:colOff>
      <xdr:row>37</xdr:row>
      <xdr:rowOff>94615</xdr:rowOff>
    </xdr:to>
    <xdr:sp macro="" textlink="">
      <xdr:nvSpPr>
        <xdr:cNvPr id="537" name="楕円 536">
          <a:extLst>
            <a:ext uri="{FF2B5EF4-FFF2-40B4-BE49-F238E27FC236}">
              <a16:creationId xmlns:a16="http://schemas.microsoft.com/office/drawing/2014/main" id="{A6231196-6027-4AF5-AE60-0AA6190D78AC}"/>
            </a:ext>
          </a:extLst>
        </xdr:cNvPr>
        <xdr:cNvSpPr/>
      </xdr:nvSpPr>
      <xdr:spPr>
        <a:xfrm>
          <a:off x="15430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43815</xdr:rowOff>
    </xdr:from>
    <xdr:to>
      <xdr:col>85</xdr:col>
      <xdr:colOff>127000</xdr:colOff>
      <xdr:row>37</xdr:row>
      <xdr:rowOff>97155</xdr:rowOff>
    </xdr:to>
    <xdr:cxnSp macro="">
      <xdr:nvCxnSpPr>
        <xdr:cNvPr id="538" name="直線コネクタ 537">
          <a:extLst>
            <a:ext uri="{FF2B5EF4-FFF2-40B4-BE49-F238E27FC236}">
              <a16:creationId xmlns:a16="http://schemas.microsoft.com/office/drawing/2014/main" id="{57E8FBFC-9E47-49C6-ADCC-F15BDD7717E9}"/>
            </a:ext>
          </a:extLst>
        </xdr:cNvPr>
        <xdr:cNvCxnSpPr/>
      </xdr:nvCxnSpPr>
      <xdr:spPr>
        <a:xfrm>
          <a:off x="15481300" y="638746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39" name="楕円 538">
          <a:extLst>
            <a:ext uri="{FF2B5EF4-FFF2-40B4-BE49-F238E27FC236}">
              <a16:creationId xmlns:a16="http://schemas.microsoft.com/office/drawing/2014/main" id="{DC7EC91C-23FF-4185-BDD0-6603AAA24003}"/>
            </a:ext>
          </a:extLst>
        </xdr:cNvPr>
        <xdr:cNvSpPr/>
      </xdr:nvSpPr>
      <xdr:spPr>
        <a:xfrm>
          <a:off x="14541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165735</xdr:rowOff>
    </xdr:from>
    <xdr:to>
      <xdr:col>81</xdr:col>
      <xdr:colOff>50800</xdr:colOff>
      <xdr:row>37</xdr:row>
      <xdr:rowOff>43815</xdr:rowOff>
    </xdr:to>
    <xdr:cxnSp macro="">
      <xdr:nvCxnSpPr>
        <xdr:cNvPr id="540" name="直線コネクタ 539">
          <a:extLst>
            <a:ext uri="{FF2B5EF4-FFF2-40B4-BE49-F238E27FC236}">
              <a16:creationId xmlns:a16="http://schemas.microsoft.com/office/drawing/2014/main" id="{C118A148-FCF5-4F05-8624-8A5AA1DD0E65}"/>
            </a:ext>
          </a:extLst>
        </xdr:cNvPr>
        <xdr:cNvCxnSpPr/>
      </xdr:nvCxnSpPr>
      <xdr:spPr>
        <a:xfrm>
          <a:off x="14592300" y="63379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541" name="楕円 540">
          <a:extLst>
            <a:ext uri="{FF2B5EF4-FFF2-40B4-BE49-F238E27FC236}">
              <a16:creationId xmlns:a16="http://schemas.microsoft.com/office/drawing/2014/main" id="{A8BCF831-8CB0-475A-A381-E2C558C0CCBF}"/>
            </a:ext>
          </a:extLst>
        </xdr:cNvPr>
        <xdr:cNvSpPr/>
      </xdr:nvSpPr>
      <xdr:spPr>
        <a:xfrm>
          <a:off x="1365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36</xdr:row>
      <xdr:rowOff>165735</xdr:rowOff>
    </xdr:to>
    <xdr:cxnSp macro="">
      <xdr:nvCxnSpPr>
        <xdr:cNvPr id="542" name="直線コネクタ 541">
          <a:extLst>
            <a:ext uri="{FF2B5EF4-FFF2-40B4-BE49-F238E27FC236}">
              <a16:creationId xmlns:a16="http://schemas.microsoft.com/office/drawing/2014/main" id="{4C5C0FEF-B9BB-4CFB-8543-4CD84BD5555F}"/>
            </a:ext>
          </a:extLst>
        </xdr:cNvPr>
        <xdr:cNvCxnSpPr/>
      </xdr:nvCxnSpPr>
      <xdr:spPr>
        <a:xfrm>
          <a:off x="13703300" y="62826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65405</xdr:rowOff>
    </xdr:from>
    <xdr:to>
      <xdr:col>67</xdr:col>
      <xdr:colOff>101600</xdr:colOff>
      <xdr:row>36</xdr:row>
      <xdr:rowOff>167005</xdr:rowOff>
    </xdr:to>
    <xdr:sp macro="" textlink="">
      <xdr:nvSpPr>
        <xdr:cNvPr id="543" name="楕円 542">
          <a:extLst>
            <a:ext uri="{FF2B5EF4-FFF2-40B4-BE49-F238E27FC236}">
              <a16:creationId xmlns:a16="http://schemas.microsoft.com/office/drawing/2014/main" id="{428429DB-8505-412B-9CC3-7276D6CB671B}"/>
            </a:ext>
          </a:extLst>
        </xdr:cNvPr>
        <xdr:cNvSpPr/>
      </xdr:nvSpPr>
      <xdr:spPr>
        <a:xfrm>
          <a:off x="12763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110490</xdr:rowOff>
    </xdr:from>
    <xdr:to>
      <xdr:col>71</xdr:col>
      <xdr:colOff>177800</xdr:colOff>
      <xdr:row>36</xdr:row>
      <xdr:rowOff>116205</xdr:rowOff>
    </xdr:to>
    <xdr:cxnSp macro="">
      <xdr:nvCxnSpPr>
        <xdr:cNvPr id="544" name="直線コネクタ 543">
          <a:extLst>
            <a:ext uri="{FF2B5EF4-FFF2-40B4-BE49-F238E27FC236}">
              <a16:creationId xmlns:a16="http://schemas.microsoft.com/office/drawing/2014/main" id="{A4A01F91-18A7-49A4-BEAA-8F0EDDA76BC9}"/>
            </a:ext>
          </a:extLst>
        </xdr:cNvPr>
        <xdr:cNvCxnSpPr/>
      </xdr:nvCxnSpPr>
      <xdr:spPr>
        <a:xfrm flipV="1">
          <a:off x="12814300" y="62826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20A3167A-D81C-4E33-92E7-E1B7DB540147}"/>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89A1384-FF8B-483C-8193-9DE34294E098}"/>
            </a:ext>
          </a:extLst>
        </xdr:cNvPr>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129557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82DF7572-A86D-4A42-A950-7993257284A8}"/>
            </a:ext>
          </a:extLst>
        </xdr:cNvPr>
        <xdr:cNvSpPr txBox="1"/>
      </xdr:nvSpPr>
      <xdr:spPr>
        <a:xfrm>
          <a:off x="13500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162577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48B5B742-6845-4113-9C8C-A6C62986645D}"/>
            </a:ext>
          </a:extLst>
        </xdr:cNvPr>
        <xdr:cNvSpPr txBox="1"/>
      </xdr:nvSpPr>
      <xdr:spPr>
        <a:xfrm>
          <a:off x="12611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111142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7E59841F-FCEB-4FE5-8994-CB713969227C}"/>
            </a:ext>
          </a:extLst>
        </xdr:cNvPr>
        <xdr:cNvSpPr txBox="1"/>
      </xdr:nvSpPr>
      <xdr:spPr>
        <a:xfrm>
          <a:off x="15266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8FF2B638-2092-403B-95D6-559593BEF1FD}"/>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8537DC62-44B0-487E-8FE3-797F8AD3E1A4}"/>
            </a:ext>
          </a:extLst>
        </xdr:cNvPr>
        <xdr:cNvSpPr txBox="1"/>
      </xdr:nvSpPr>
      <xdr:spPr>
        <a:xfrm>
          <a:off x="13500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158132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1007E418-2BF7-41BF-9121-D99667AA6550}"/>
            </a:ext>
          </a:extLst>
        </xdr:cNvPr>
        <xdr:cNvSpPr txBox="1"/>
      </xdr:nvSpPr>
      <xdr:spPr>
        <a:xfrm>
          <a:off x="12611744"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3750B76B-7CF2-42FA-82B2-205CAF2623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DE51E53B-A7FF-48E0-ADDF-4C27FD5688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9CA97D37-2F98-4696-A56F-DEB85E48FBB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852327E-F8CA-4269-ACA8-A9E6D621DA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8FB5533-5678-4165-8BDB-4B771C1DA9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34C44AD5-91D2-4977-868A-2C94D9DF95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A94107C-A6DB-4D22-A8FB-FA63646B404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0C9EBB7-5603-4599-95D7-06687DC8D3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027EE82-00CD-4C7C-B6B4-E5F07850CE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B68067A-E4FF-4432-AC5E-571607F336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192015FD-D115-407A-8527-4DAC3DD6FC1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5D6CC54E-5599-484D-AF48-CA57D3183E1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C6D81E35-D956-442A-8E8F-09100C02BF4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a:extLst>
            <a:ext uri="{FF2B5EF4-FFF2-40B4-BE49-F238E27FC236}">
              <a16:creationId xmlns:a16="http://schemas.microsoft.com/office/drawing/2014/main" id="{F6F91B9C-96CA-43F4-8726-33BC525A941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8D51297C-7DA4-4573-AC75-B69F54228CC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a:extLst>
            <a:ext uri="{FF2B5EF4-FFF2-40B4-BE49-F238E27FC236}">
              <a16:creationId xmlns:a16="http://schemas.microsoft.com/office/drawing/2014/main" id="{D13BC641-553A-404A-8304-2E61BD4A379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FB2A2979-18CC-49B1-95FB-A75A6A8936B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a:extLst>
            <a:ext uri="{FF2B5EF4-FFF2-40B4-BE49-F238E27FC236}">
              <a16:creationId xmlns:a16="http://schemas.microsoft.com/office/drawing/2014/main" id="{AE751017-3F77-4E95-9EAF-7635ADF46D9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19BB33A9-B1F8-4DA3-B69C-6FB584F2451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FD2DAF80-98CF-475E-82DA-65F029459221}"/>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A2E66ADE-F130-42E7-A0F9-CDE3E75EAAF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11855A60-C9F9-4644-BD32-A9EC4B87196C}"/>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F3A68C40-3AB0-40B2-8665-05312ADDF7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B398934D-1D95-431C-B922-32F9D68E8E6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8FE00896-BB1A-4CD8-9AFA-23558CF8E72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a:extLst>
            <a:ext uri="{FF2B5EF4-FFF2-40B4-BE49-F238E27FC236}">
              <a16:creationId xmlns:a16="http://schemas.microsoft.com/office/drawing/2014/main" id="{957B4C5F-AFA6-4FCE-B66A-A2CB5731E06C}"/>
            </a:ext>
          </a:extLst>
        </xdr:cNvPr>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352291D9-3B55-47C8-A543-51CF19E9367F}"/>
            </a:ext>
          </a:extLst>
        </xdr:cNvPr>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a:extLst>
            <a:ext uri="{FF2B5EF4-FFF2-40B4-BE49-F238E27FC236}">
              <a16:creationId xmlns:a16="http://schemas.microsoft.com/office/drawing/2014/main" id="{3688B398-F768-451B-B11B-4BF45E816A10}"/>
            </a:ext>
          </a:extLst>
        </xdr:cNvPr>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1A486DA2-0B1C-492F-96E7-B22B4E9E44FC}"/>
            </a:ext>
          </a:extLst>
        </xdr:cNvPr>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a:extLst>
            <a:ext uri="{FF2B5EF4-FFF2-40B4-BE49-F238E27FC236}">
              <a16:creationId xmlns:a16="http://schemas.microsoft.com/office/drawing/2014/main" id="{5FEEFB99-29DB-4D63-9CF7-CF257CABBF78}"/>
            </a:ext>
          </a:extLst>
        </xdr:cNvPr>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23934</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31FBE0A2-F727-417B-9F3C-F6DA90697C73}"/>
            </a:ext>
          </a:extLst>
        </xdr:cNvPr>
        <xdr:cNvSpPr txBox="1"/>
      </xdr:nvSpPr>
      <xdr:spPr>
        <a:xfrm>
          <a:off x="22199600" y="688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a:extLst>
            <a:ext uri="{FF2B5EF4-FFF2-40B4-BE49-F238E27FC236}">
              <a16:creationId xmlns:a16="http://schemas.microsoft.com/office/drawing/2014/main" id="{5C099F21-942E-4AB2-A50F-A89084948101}"/>
            </a:ext>
          </a:extLst>
        </xdr:cNvPr>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12605</xdr:rowOff>
    </xdr:from>
    <xdr:to>
      <xdr:col>112</xdr:col>
      <xdr:colOff>38100</xdr:colOff>
      <xdr:row>40</xdr:row>
      <xdr:rowOff>114205</xdr:rowOff>
    </xdr:to>
    <xdr:sp macro="" textlink="">
      <xdr:nvSpPr>
        <xdr:cNvPr id="585" name="フローチャート: 判断 584">
          <a:extLst>
            <a:ext uri="{FF2B5EF4-FFF2-40B4-BE49-F238E27FC236}">
              <a16:creationId xmlns:a16="http://schemas.microsoft.com/office/drawing/2014/main" id="{9ADEEDB3-4186-4868-BC67-3AA2521E4112}"/>
            </a:ext>
          </a:extLst>
        </xdr:cNvPr>
        <xdr:cNvSpPr/>
      </xdr:nvSpPr>
      <xdr:spPr>
        <a:xfrm>
          <a:off x="21272500" y="687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21485</xdr:rowOff>
    </xdr:from>
    <xdr:to>
      <xdr:col>107</xdr:col>
      <xdr:colOff>101600</xdr:colOff>
      <xdr:row>40</xdr:row>
      <xdr:rowOff>123085</xdr:rowOff>
    </xdr:to>
    <xdr:sp macro="" textlink="">
      <xdr:nvSpPr>
        <xdr:cNvPr id="586" name="フローチャート: 判断 585">
          <a:extLst>
            <a:ext uri="{FF2B5EF4-FFF2-40B4-BE49-F238E27FC236}">
              <a16:creationId xmlns:a16="http://schemas.microsoft.com/office/drawing/2014/main" id="{11528475-D30D-4366-824D-BA14C7EE19F1}"/>
            </a:ext>
          </a:extLst>
        </xdr:cNvPr>
        <xdr:cNvSpPr/>
      </xdr:nvSpPr>
      <xdr:spPr>
        <a:xfrm>
          <a:off x="20383500" y="687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33656</xdr:rowOff>
    </xdr:from>
    <xdr:to>
      <xdr:col>102</xdr:col>
      <xdr:colOff>165100</xdr:colOff>
      <xdr:row>40</xdr:row>
      <xdr:rowOff>135256</xdr:rowOff>
    </xdr:to>
    <xdr:sp macro="" textlink="">
      <xdr:nvSpPr>
        <xdr:cNvPr id="587" name="フローチャート: 判断 586">
          <a:extLst>
            <a:ext uri="{FF2B5EF4-FFF2-40B4-BE49-F238E27FC236}">
              <a16:creationId xmlns:a16="http://schemas.microsoft.com/office/drawing/2014/main" id="{DD62F417-C08F-4B9D-A977-CF2F636CDF9D}"/>
            </a:ext>
          </a:extLst>
        </xdr:cNvPr>
        <xdr:cNvSpPr/>
      </xdr:nvSpPr>
      <xdr:spPr>
        <a:xfrm>
          <a:off x="19494500" y="68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143851</xdr:rowOff>
    </xdr:from>
    <xdr:to>
      <xdr:col>98</xdr:col>
      <xdr:colOff>38100</xdr:colOff>
      <xdr:row>37</xdr:row>
      <xdr:rowOff>74001</xdr:rowOff>
    </xdr:to>
    <xdr:sp macro="" textlink="">
      <xdr:nvSpPr>
        <xdr:cNvPr id="588" name="フローチャート: 判断 587">
          <a:extLst>
            <a:ext uri="{FF2B5EF4-FFF2-40B4-BE49-F238E27FC236}">
              <a16:creationId xmlns:a16="http://schemas.microsoft.com/office/drawing/2014/main" id="{18A5DBDB-E3FE-4303-8BC5-1025F45603B9}"/>
            </a:ext>
          </a:extLst>
        </xdr:cNvPr>
        <xdr:cNvSpPr/>
      </xdr:nvSpPr>
      <xdr:spPr>
        <a:xfrm>
          <a:off x="18605500" y="631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533E490-6F0A-43D9-AA65-B1BADB94D0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35FA0D0-04C4-4070-94A9-51F698E74B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8319C22-1772-4470-AFB7-23E4F326B9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8FCF633-760B-48ED-BFC3-60A11BCACF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EF6EDBC-8B9F-4AAA-9127-287706FC63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31331</xdr:rowOff>
    </xdr:from>
    <xdr:to>
      <xdr:col>116</xdr:col>
      <xdr:colOff>114300</xdr:colOff>
      <xdr:row>37</xdr:row>
      <xdr:rowOff>132931</xdr:rowOff>
    </xdr:to>
    <xdr:sp macro="" textlink="">
      <xdr:nvSpPr>
        <xdr:cNvPr id="594" name="楕円 593">
          <a:extLst>
            <a:ext uri="{FF2B5EF4-FFF2-40B4-BE49-F238E27FC236}">
              <a16:creationId xmlns:a16="http://schemas.microsoft.com/office/drawing/2014/main" id="{66214994-0326-4FDE-8945-549E7E43B3B4}"/>
            </a:ext>
          </a:extLst>
        </xdr:cNvPr>
        <xdr:cNvSpPr/>
      </xdr:nvSpPr>
      <xdr:spPr>
        <a:xfrm>
          <a:off x="22110700" y="63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54208</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7935719F-4568-4DA1-8FA5-747B925D0542}"/>
            </a:ext>
          </a:extLst>
        </xdr:cNvPr>
        <xdr:cNvSpPr txBox="1"/>
      </xdr:nvSpPr>
      <xdr:spPr>
        <a:xfrm>
          <a:off x="22199600" y="62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45628</xdr:rowOff>
    </xdr:from>
    <xdr:to>
      <xdr:col>112</xdr:col>
      <xdr:colOff>38100</xdr:colOff>
      <xdr:row>37</xdr:row>
      <xdr:rowOff>147228</xdr:rowOff>
    </xdr:to>
    <xdr:sp macro="" textlink="">
      <xdr:nvSpPr>
        <xdr:cNvPr id="596" name="楕円 595">
          <a:extLst>
            <a:ext uri="{FF2B5EF4-FFF2-40B4-BE49-F238E27FC236}">
              <a16:creationId xmlns:a16="http://schemas.microsoft.com/office/drawing/2014/main" id="{ABEBF7F5-E2C8-4151-9912-CDFAE48CFE01}"/>
            </a:ext>
          </a:extLst>
        </xdr:cNvPr>
        <xdr:cNvSpPr/>
      </xdr:nvSpPr>
      <xdr:spPr>
        <a:xfrm>
          <a:off x="21272500" y="63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82131</xdr:rowOff>
    </xdr:from>
    <xdr:to>
      <xdr:col>116</xdr:col>
      <xdr:colOff>63500</xdr:colOff>
      <xdr:row>37</xdr:row>
      <xdr:rowOff>96428</xdr:rowOff>
    </xdr:to>
    <xdr:cxnSp macro="">
      <xdr:nvCxnSpPr>
        <xdr:cNvPr id="597" name="直線コネクタ 596">
          <a:extLst>
            <a:ext uri="{FF2B5EF4-FFF2-40B4-BE49-F238E27FC236}">
              <a16:creationId xmlns:a16="http://schemas.microsoft.com/office/drawing/2014/main" id="{623EECC4-5AA7-4D9E-B199-F23C9595F469}"/>
            </a:ext>
          </a:extLst>
        </xdr:cNvPr>
        <xdr:cNvCxnSpPr/>
      </xdr:nvCxnSpPr>
      <xdr:spPr>
        <a:xfrm flipV="1">
          <a:off x="21323300" y="6425781"/>
          <a:ext cx="838200" cy="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59269</xdr:rowOff>
    </xdr:from>
    <xdr:to>
      <xdr:col>107</xdr:col>
      <xdr:colOff>101600</xdr:colOff>
      <xdr:row>37</xdr:row>
      <xdr:rowOff>160869</xdr:rowOff>
    </xdr:to>
    <xdr:sp macro="" textlink="">
      <xdr:nvSpPr>
        <xdr:cNvPr id="598" name="楕円 597">
          <a:extLst>
            <a:ext uri="{FF2B5EF4-FFF2-40B4-BE49-F238E27FC236}">
              <a16:creationId xmlns:a16="http://schemas.microsoft.com/office/drawing/2014/main" id="{7B212EC1-41EE-4A25-8582-6DC146FA46DD}"/>
            </a:ext>
          </a:extLst>
        </xdr:cNvPr>
        <xdr:cNvSpPr/>
      </xdr:nvSpPr>
      <xdr:spPr>
        <a:xfrm>
          <a:off x="20383500" y="640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96428</xdr:rowOff>
    </xdr:from>
    <xdr:to>
      <xdr:col>111</xdr:col>
      <xdr:colOff>177800</xdr:colOff>
      <xdr:row>37</xdr:row>
      <xdr:rowOff>110069</xdr:rowOff>
    </xdr:to>
    <xdr:cxnSp macro="">
      <xdr:nvCxnSpPr>
        <xdr:cNvPr id="599" name="直線コネクタ 598">
          <a:extLst>
            <a:ext uri="{FF2B5EF4-FFF2-40B4-BE49-F238E27FC236}">
              <a16:creationId xmlns:a16="http://schemas.microsoft.com/office/drawing/2014/main" id="{225E5334-68BB-4226-9616-5E1BC3828F36}"/>
            </a:ext>
          </a:extLst>
        </xdr:cNvPr>
        <xdr:cNvCxnSpPr/>
      </xdr:nvCxnSpPr>
      <xdr:spPr>
        <a:xfrm flipV="1">
          <a:off x="20434300" y="6440078"/>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72857</xdr:rowOff>
    </xdr:from>
    <xdr:to>
      <xdr:col>102</xdr:col>
      <xdr:colOff>165100</xdr:colOff>
      <xdr:row>38</xdr:row>
      <xdr:rowOff>3008</xdr:rowOff>
    </xdr:to>
    <xdr:sp macro="" textlink="">
      <xdr:nvSpPr>
        <xdr:cNvPr id="600" name="楕円 599">
          <a:extLst>
            <a:ext uri="{FF2B5EF4-FFF2-40B4-BE49-F238E27FC236}">
              <a16:creationId xmlns:a16="http://schemas.microsoft.com/office/drawing/2014/main" id="{E7B1918D-14B9-4035-B2A8-C0ACAF873104}"/>
            </a:ext>
          </a:extLst>
        </xdr:cNvPr>
        <xdr:cNvSpPr/>
      </xdr:nvSpPr>
      <xdr:spPr>
        <a:xfrm>
          <a:off x="19494500" y="64165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110069</xdr:rowOff>
    </xdr:from>
    <xdr:to>
      <xdr:col>107</xdr:col>
      <xdr:colOff>50800</xdr:colOff>
      <xdr:row>37</xdr:row>
      <xdr:rowOff>123657</xdr:rowOff>
    </xdr:to>
    <xdr:cxnSp macro="">
      <xdr:nvCxnSpPr>
        <xdr:cNvPr id="601" name="直線コネクタ 600">
          <a:extLst>
            <a:ext uri="{FF2B5EF4-FFF2-40B4-BE49-F238E27FC236}">
              <a16:creationId xmlns:a16="http://schemas.microsoft.com/office/drawing/2014/main" id="{3446B912-5ACF-44B4-BF16-BCF374906FB5}"/>
            </a:ext>
          </a:extLst>
        </xdr:cNvPr>
        <xdr:cNvCxnSpPr/>
      </xdr:nvCxnSpPr>
      <xdr:spPr>
        <a:xfrm flipV="1">
          <a:off x="19545300" y="6453719"/>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87615</xdr:rowOff>
    </xdr:from>
    <xdr:to>
      <xdr:col>98</xdr:col>
      <xdr:colOff>38100</xdr:colOff>
      <xdr:row>38</xdr:row>
      <xdr:rowOff>17765</xdr:rowOff>
    </xdr:to>
    <xdr:sp macro="" textlink="">
      <xdr:nvSpPr>
        <xdr:cNvPr id="602" name="楕円 601">
          <a:extLst>
            <a:ext uri="{FF2B5EF4-FFF2-40B4-BE49-F238E27FC236}">
              <a16:creationId xmlns:a16="http://schemas.microsoft.com/office/drawing/2014/main" id="{7A9A7E3F-F345-426A-8ECB-F15B10CAB13F}"/>
            </a:ext>
          </a:extLst>
        </xdr:cNvPr>
        <xdr:cNvSpPr/>
      </xdr:nvSpPr>
      <xdr:spPr>
        <a:xfrm>
          <a:off x="18605500" y="6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123657</xdr:rowOff>
    </xdr:from>
    <xdr:to>
      <xdr:col>102</xdr:col>
      <xdr:colOff>114300</xdr:colOff>
      <xdr:row>37</xdr:row>
      <xdr:rowOff>138415</xdr:rowOff>
    </xdr:to>
    <xdr:cxnSp macro="">
      <xdr:nvCxnSpPr>
        <xdr:cNvPr id="603" name="直線コネクタ 602">
          <a:extLst>
            <a:ext uri="{FF2B5EF4-FFF2-40B4-BE49-F238E27FC236}">
              <a16:creationId xmlns:a16="http://schemas.microsoft.com/office/drawing/2014/main" id="{64A82C35-6583-4354-8C75-C3BC0C879EA1}"/>
            </a:ext>
          </a:extLst>
        </xdr:cNvPr>
        <xdr:cNvCxnSpPr/>
      </xdr:nvCxnSpPr>
      <xdr:spPr>
        <a:xfrm flipV="1">
          <a:off x="18656300" y="6467307"/>
          <a:ext cx="889000" cy="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105332</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572BC97F-6234-4069-8D50-AD7F4B96EFBE}"/>
            </a:ext>
          </a:extLst>
        </xdr:cNvPr>
        <xdr:cNvSpPr txBox="1"/>
      </xdr:nvSpPr>
      <xdr:spPr>
        <a:xfrm>
          <a:off x="21011095" y="696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114212</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1A27AF6E-AC34-43DA-86E7-E7EE68AF5817}"/>
            </a:ext>
          </a:extLst>
        </xdr:cNvPr>
        <xdr:cNvSpPr txBox="1"/>
      </xdr:nvSpPr>
      <xdr:spPr>
        <a:xfrm>
          <a:off x="20134795" y="697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126383</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3AC5051B-2A7C-4E33-A93C-8A8E4BE0C583}"/>
            </a:ext>
          </a:extLst>
        </xdr:cNvPr>
        <xdr:cNvSpPr txBox="1"/>
      </xdr:nvSpPr>
      <xdr:spPr>
        <a:xfrm>
          <a:off x="19245795" y="698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90528</xdr:rowOff>
    </xdr:from>
    <xdr:ext cx="599010" cy="259045"/>
    <xdr:sp macro="" textlink="">
      <xdr:nvSpPr>
        <xdr:cNvPr id="607" name="n_4aveValue【一般廃棄物処理施設】&#10;一人当たり有形固定資産（償却資産）額">
          <a:extLst>
            <a:ext uri="{FF2B5EF4-FFF2-40B4-BE49-F238E27FC236}">
              <a16:creationId xmlns:a16="http://schemas.microsoft.com/office/drawing/2014/main" id="{BAACD27A-6203-4C75-B1F8-739A3625C825}"/>
            </a:ext>
          </a:extLst>
        </xdr:cNvPr>
        <xdr:cNvSpPr txBox="1"/>
      </xdr:nvSpPr>
      <xdr:spPr>
        <a:xfrm>
          <a:off x="18356795" y="609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163755</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D664E3F5-A615-4107-AFDB-9FD602636036}"/>
            </a:ext>
          </a:extLst>
        </xdr:cNvPr>
        <xdr:cNvSpPr txBox="1"/>
      </xdr:nvSpPr>
      <xdr:spPr>
        <a:xfrm>
          <a:off x="21011095" y="616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5946</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2B34D4E7-7055-4E55-81D2-76F843FFFDC2}"/>
            </a:ext>
          </a:extLst>
        </xdr:cNvPr>
        <xdr:cNvSpPr txBox="1"/>
      </xdr:nvSpPr>
      <xdr:spPr>
        <a:xfrm>
          <a:off x="20134795" y="617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19534</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8BE46454-546C-468D-9933-2079207CABB5}"/>
            </a:ext>
          </a:extLst>
        </xdr:cNvPr>
        <xdr:cNvSpPr txBox="1"/>
      </xdr:nvSpPr>
      <xdr:spPr>
        <a:xfrm>
          <a:off x="19245795" y="619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8892</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5C4696F5-4E1A-4A05-9E42-C91F352D3263}"/>
            </a:ext>
          </a:extLst>
        </xdr:cNvPr>
        <xdr:cNvSpPr txBox="1"/>
      </xdr:nvSpPr>
      <xdr:spPr>
        <a:xfrm>
          <a:off x="18356795" y="652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B808FBAC-E9FB-4D5B-B590-2FB0032C99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463FF7C2-3E76-4A6B-BFAB-6B74015FA4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F0394F1-6382-4018-8545-047125BF92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A6D0E36C-0CC5-476A-A840-8EDC2D062D1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4C0BFBC6-5B1D-431C-9D51-E3122A4E46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7F38287F-6FB0-4AFB-B0CF-D3789C5927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55EDE5D3-7EA9-49D3-B2F5-C021F68B1C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9EA918A7-7700-4824-8452-8BCF0B11DB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D3CE025B-8F23-4665-BD2A-1E6CCEECCB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45FB362A-47C0-4907-AF9D-006143C405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648542DD-92E2-458A-9422-E72848BD37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22A7A506-B113-4109-B7FA-15F491377CE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1DE25F40-0D18-4441-8D26-EB9A10A08CE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DEEF702A-0998-443F-AB6C-00844FD316C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ED0FA27E-A197-479E-B870-47DE789DE2E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1C6CFF70-76B7-44C7-924A-281C36B7592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3211AE47-244C-454F-8376-1680D76A0DB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7DBF98CC-7F44-4048-BD49-0261BAACB0A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2BB58A4-2ED0-4D7D-B143-46E88D1412B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C4080191-BAF8-45B7-AD52-65FBFE87FC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3329A6EE-7E4D-4BF5-BEE6-ADC2E028E9F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CFA44D36-1027-4A06-8ED5-BB4C01720C5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5E421DB4-CA57-4E4E-BFBE-29A1A41A8A6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87626F9C-826A-4EFF-9071-6E7C060C535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54BDC115-BEB4-4A97-A7D5-AB9733F1FE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637" name="直線コネクタ 636">
          <a:extLst>
            <a:ext uri="{FF2B5EF4-FFF2-40B4-BE49-F238E27FC236}">
              <a16:creationId xmlns:a16="http://schemas.microsoft.com/office/drawing/2014/main" id="{8B1C5760-0129-4070-AFC4-23BD8A65F953}"/>
            </a:ext>
          </a:extLst>
        </xdr:cNvPr>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34C05D11-BF49-44E9-AF14-E7F005C09E1F}"/>
            </a:ext>
          </a:extLst>
        </xdr:cNvPr>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639" name="直線コネクタ 638">
          <a:extLst>
            <a:ext uri="{FF2B5EF4-FFF2-40B4-BE49-F238E27FC236}">
              <a16:creationId xmlns:a16="http://schemas.microsoft.com/office/drawing/2014/main" id="{500822B1-D7F7-409C-9736-41528A33DAD0}"/>
            </a:ext>
          </a:extLst>
        </xdr:cNvPr>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D8D7C55D-D3F0-4CD1-939E-1E0222E52D1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a:extLst>
            <a:ext uri="{FF2B5EF4-FFF2-40B4-BE49-F238E27FC236}">
              <a16:creationId xmlns:a16="http://schemas.microsoft.com/office/drawing/2014/main" id="{18102A80-78E7-446A-A973-7B1D8BF8F821}"/>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CD10F2C4-981E-44F6-AFC2-BC274B6B9497}"/>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3" name="フローチャート: 判断 642">
          <a:extLst>
            <a:ext uri="{FF2B5EF4-FFF2-40B4-BE49-F238E27FC236}">
              <a16:creationId xmlns:a16="http://schemas.microsoft.com/office/drawing/2014/main" id="{4F8F8505-3CDF-4421-9121-5AEDCC464EFF}"/>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4" name="フローチャート: 判断 643">
          <a:extLst>
            <a:ext uri="{FF2B5EF4-FFF2-40B4-BE49-F238E27FC236}">
              <a16:creationId xmlns:a16="http://schemas.microsoft.com/office/drawing/2014/main" id="{64B0A5DA-EA61-45D0-BC9C-687A61862A7F}"/>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5" name="フローチャート: 判断 644">
          <a:extLst>
            <a:ext uri="{FF2B5EF4-FFF2-40B4-BE49-F238E27FC236}">
              <a16:creationId xmlns:a16="http://schemas.microsoft.com/office/drawing/2014/main" id="{43676475-0B26-4001-9E39-25BDC02E8AE9}"/>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6" name="フローチャート: 判断 645">
          <a:extLst>
            <a:ext uri="{FF2B5EF4-FFF2-40B4-BE49-F238E27FC236}">
              <a16:creationId xmlns:a16="http://schemas.microsoft.com/office/drawing/2014/main" id="{14BF8700-84CA-4B65-A4A2-8EE68CE501F3}"/>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7" name="フローチャート: 判断 646">
          <a:extLst>
            <a:ext uri="{FF2B5EF4-FFF2-40B4-BE49-F238E27FC236}">
              <a16:creationId xmlns:a16="http://schemas.microsoft.com/office/drawing/2014/main" id="{36855969-977A-45F9-B9F8-137562CE2EC2}"/>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6F5E43B-E448-4B34-9A62-505B3686D30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BDC753B-AA78-47E7-9AD0-9EF56EB78C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ABFE7D-887D-4EA0-A45D-A5ACA96DFC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7CB5633-2C5B-4355-B903-5EF50B0BF2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632D38C-AFD2-49D7-BF07-AC014F476E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53" name="楕円 652">
          <a:extLst>
            <a:ext uri="{FF2B5EF4-FFF2-40B4-BE49-F238E27FC236}">
              <a16:creationId xmlns:a16="http://schemas.microsoft.com/office/drawing/2014/main" id="{177F7564-FB67-4416-A506-5016CFC77DB2}"/>
            </a:ext>
          </a:extLst>
        </xdr:cNvPr>
        <xdr:cNvSpPr/>
      </xdr:nvSpPr>
      <xdr:spPr>
        <a:xfrm>
          <a:off x="16268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588F8A1D-B55B-43DD-AD86-8E6D3FACC6FA}"/>
            </a:ext>
          </a:extLst>
        </xdr:cNvPr>
        <xdr:cNvSpPr txBox="1"/>
      </xdr:nvSpPr>
      <xdr:spPr>
        <a:xfrm>
          <a:off x="16357600"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45538</xdr:rowOff>
    </xdr:from>
    <xdr:to>
      <xdr:col>81</xdr:col>
      <xdr:colOff>101600</xdr:colOff>
      <xdr:row>60</xdr:row>
      <xdr:rowOff>147138</xdr:rowOff>
    </xdr:to>
    <xdr:sp macro="" textlink="">
      <xdr:nvSpPr>
        <xdr:cNvPr id="655" name="楕円 654">
          <a:extLst>
            <a:ext uri="{FF2B5EF4-FFF2-40B4-BE49-F238E27FC236}">
              <a16:creationId xmlns:a16="http://schemas.microsoft.com/office/drawing/2014/main" id="{DB3943A2-03D7-4FAB-AF51-05D336072BE9}"/>
            </a:ext>
          </a:extLst>
        </xdr:cNvPr>
        <xdr:cNvSpPr/>
      </xdr:nvSpPr>
      <xdr:spPr>
        <a:xfrm>
          <a:off x="15430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96338</xdr:rowOff>
    </xdr:from>
    <xdr:to>
      <xdr:col>85</xdr:col>
      <xdr:colOff>127000</xdr:colOff>
      <xdr:row>60</xdr:row>
      <xdr:rowOff>130628</xdr:rowOff>
    </xdr:to>
    <xdr:cxnSp macro="">
      <xdr:nvCxnSpPr>
        <xdr:cNvPr id="656" name="直線コネクタ 655">
          <a:extLst>
            <a:ext uri="{FF2B5EF4-FFF2-40B4-BE49-F238E27FC236}">
              <a16:creationId xmlns:a16="http://schemas.microsoft.com/office/drawing/2014/main" id="{A33C3D0D-D5E7-4000-989E-2516E41F301F}"/>
            </a:ext>
          </a:extLst>
        </xdr:cNvPr>
        <xdr:cNvCxnSpPr/>
      </xdr:nvCxnSpPr>
      <xdr:spPr>
        <a:xfrm>
          <a:off x="15481300" y="1038333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11249</xdr:rowOff>
    </xdr:from>
    <xdr:to>
      <xdr:col>76</xdr:col>
      <xdr:colOff>165100</xdr:colOff>
      <xdr:row>60</xdr:row>
      <xdr:rowOff>112849</xdr:rowOff>
    </xdr:to>
    <xdr:sp macro="" textlink="">
      <xdr:nvSpPr>
        <xdr:cNvPr id="657" name="楕円 656">
          <a:extLst>
            <a:ext uri="{FF2B5EF4-FFF2-40B4-BE49-F238E27FC236}">
              <a16:creationId xmlns:a16="http://schemas.microsoft.com/office/drawing/2014/main" id="{E3243DF8-52B2-4B2F-AB05-4526945799C0}"/>
            </a:ext>
          </a:extLst>
        </xdr:cNvPr>
        <xdr:cNvSpPr/>
      </xdr:nvSpPr>
      <xdr:spPr>
        <a:xfrm>
          <a:off x="14541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62049</xdr:rowOff>
    </xdr:from>
    <xdr:to>
      <xdr:col>81</xdr:col>
      <xdr:colOff>50800</xdr:colOff>
      <xdr:row>60</xdr:row>
      <xdr:rowOff>96338</xdr:rowOff>
    </xdr:to>
    <xdr:cxnSp macro="">
      <xdr:nvCxnSpPr>
        <xdr:cNvPr id="658" name="直線コネクタ 657">
          <a:extLst>
            <a:ext uri="{FF2B5EF4-FFF2-40B4-BE49-F238E27FC236}">
              <a16:creationId xmlns:a16="http://schemas.microsoft.com/office/drawing/2014/main" id="{85073070-C8EC-456A-94ED-8AEE9A0BB2F5}"/>
            </a:ext>
          </a:extLst>
        </xdr:cNvPr>
        <xdr:cNvCxnSpPr/>
      </xdr:nvCxnSpPr>
      <xdr:spPr>
        <a:xfrm>
          <a:off x="14592300" y="103490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150041</xdr:rowOff>
    </xdr:from>
    <xdr:to>
      <xdr:col>72</xdr:col>
      <xdr:colOff>38100</xdr:colOff>
      <xdr:row>60</xdr:row>
      <xdr:rowOff>80191</xdr:rowOff>
    </xdr:to>
    <xdr:sp macro="" textlink="">
      <xdr:nvSpPr>
        <xdr:cNvPr id="659" name="楕円 658">
          <a:extLst>
            <a:ext uri="{FF2B5EF4-FFF2-40B4-BE49-F238E27FC236}">
              <a16:creationId xmlns:a16="http://schemas.microsoft.com/office/drawing/2014/main" id="{436BA72C-52A3-465A-8CE7-1D953A5B5301}"/>
            </a:ext>
          </a:extLst>
        </xdr:cNvPr>
        <xdr:cNvSpPr/>
      </xdr:nvSpPr>
      <xdr:spPr>
        <a:xfrm>
          <a:off x="1365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29391</xdr:rowOff>
    </xdr:from>
    <xdr:to>
      <xdr:col>76</xdr:col>
      <xdr:colOff>114300</xdr:colOff>
      <xdr:row>60</xdr:row>
      <xdr:rowOff>62049</xdr:rowOff>
    </xdr:to>
    <xdr:cxnSp macro="">
      <xdr:nvCxnSpPr>
        <xdr:cNvPr id="660" name="直線コネクタ 659">
          <a:extLst>
            <a:ext uri="{FF2B5EF4-FFF2-40B4-BE49-F238E27FC236}">
              <a16:creationId xmlns:a16="http://schemas.microsoft.com/office/drawing/2014/main" id="{BAA3DDAA-7E84-4835-85DD-30308205553D}"/>
            </a:ext>
          </a:extLst>
        </xdr:cNvPr>
        <xdr:cNvCxnSpPr/>
      </xdr:nvCxnSpPr>
      <xdr:spPr>
        <a:xfrm>
          <a:off x="13703300" y="103163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150041</xdr:rowOff>
    </xdr:from>
    <xdr:to>
      <xdr:col>67</xdr:col>
      <xdr:colOff>101600</xdr:colOff>
      <xdr:row>60</xdr:row>
      <xdr:rowOff>80191</xdr:rowOff>
    </xdr:to>
    <xdr:sp macro="" textlink="">
      <xdr:nvSpPr>
        <xdr:cNvPr id="661" name="楕円 660">
          <a:extLst>
            <a:ext uri="{FF2B5EF4-FFF2-40B4-BE49-F238E27FC236}">
              <a16:creationId xmlns:a16="http://schemas.microsoft.com/office/drawing/2014/main" id="{B8DF9CAC-2C57-4691-BB83-A83C343707EC}"/>
            </a:ext>
          </a:extLst>
        </xdr:cNvPr>
        <xdr:cNvSpPr/>
      </xdr:nvSpPr>
      <xdr:spPr>
        <a:xfrm>
          <a:off x="12763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29391</xdr:rowOff>
    </xdr:from>
    <xdr:to>
      <xdr:col>71</xdr:col>
      <xdr:colOff>177800</xdr:colOff>
      <xdr:row>60</xdr:row>
      <xdr:rowOff>29391</xdr:rowOff>
    </xdr:to>
    <xdr:cxnSp macro="">
      <xdr:nvCxnSpPr>
        <xdr:cNvPr id="662" name="直線コネクタ 661">
          <a:extLst>
            <a:ext uri="{FF2B5EF4-FFF2-40B4-BE49-F238E27FC236}">
              <a16:creationId xmlns:a16="http://schemas.microsoft.com/office/drawing/2014/main" id="{F8A30321-66B9-4708-AC58-59FB97045E81}"/>
            </a:ext>
          </a:extLst>
        </xdr:cNvPr>
        <xdr:cNvCxnSpPr/>
      </xdr:nvCxnSpPr>
      <xdr:spPr>
        <a:xfrm>
          <a:off x="12814300" y="10316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FA70070D-E401-42B4-AF85-A5C13CE0291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9158EE55-EAF5-4E50-B3BF-0720E28496C7}"/>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562A0E57-E34D-4DDA-A324-062126F7D78D}"/>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3AA210A6-89E0-40DE-A108-911652F51C04}"/>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138265</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16192CDA-5A65-4B13-BDA3-3F0C123B4096}"/>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103976</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BBE15F3F-34F1-4CCE-BE78-8093D055F6FB}"/>
            </a:ext>
          </a:extLst>
        </xdr:cNvPr>
        <xdr:cNvSpPr txBox="1"/>
      </xdr:nvSpPr>
      <xdr:spPr>
        <a:xfrm>
          <a:off x="14389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71318</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81260587-4F02-49BE-9CE5-513859993A97}"/>
            </a:ext>
          </a:extLst>
        </xdr:cNvPr>
        <xdr:cNvSpPr txBox="1"/>
      </xdr:nvSpPr>
      <xdr:spPr>
        <a:xfrm>
          <a:off x="13500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71318</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A0D1B6C5-3834-4C1B-AEAF-2A063DA3FBAD}"/>
            </a:ext>
          </a:extLst>
        </xdr:cNvPr>
        <xdr:cNvSpPr txBox="1"/>
      </xdr:nvSpPr>
      <xdr:spPr>
        <a:xfrm>
          <a:off x="12611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A813318D-C8A2-4F69-9847-4131B87A86B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6F87E3B6-D9F7-4817-9C74-A7898F7DBA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2BEADC37-E8B9-48E0-BB0E-D66C344EE9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C288B9E6-B262-4BB8-AD20-724E7D9602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BC421070-020B-4D23-9C90-0EA5061D7E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59A8108B-55AA-48C2-82A3-4276CCEC9B3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8CB76F21-8D3C-47DE-87B2-E997BE2166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C14AB37B-C9CD-43EB-9758-8D075C2FB9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326A9622-5620-47FB-8BC4-606B3A8BDC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823BDB6A-36E9-4FC1-8DF6-E51DED4164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9542A74B-EF35-4571-9EA9-A55F42C33AF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65A781CF-1A9E-4ABC-A455-4A7234D19A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1E5C9040-8208-407F-A4B4-A1E0F87B293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3FCCEF9D-A203-4478-BE6D-91F29AB2455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C19937EC-79C4-4F5A-B843-ADF18469D53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C5478A05-94A5-4994-B854-80FFC635CE0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F2B8B272-BF5A-447B-BD40-C03E821AA46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1900B3B6-96A9-43A1-89BE-A553DA6E710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D96BC79A-5501-4F0E-88C6-1A58EB535ED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48F6E3B8-9987-464F-BCCC-BCBF0B32918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F63846E-88D4-4B83-B7CB-7E4AF9FC10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921BA835-EDBB-47D1-875B-AFF955F31D9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DC991D4D-EEF4-497E-B40E-E71AADE1F1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694" name="直線コネクタ 693">
          <a:extLst>
            <a:ext uri="{FF2B5EF4-FFF2-40B4-BE49-F238E27FC236}">
              <a16:creationId xmlns:a16="http://schemas.microsoft.com/office/drawing/2014/main" id="{29E3E41C-DAEE-4D5B-95E5-C3555213F682}"/>
            </a:ext>
          </a:extLst>
        </xdr:cNvPr>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7CAC7284-EE1D-4600-8FBA-61AE0EDC5988}"/>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6" name="直線コネクタ 695">
          <a:extLst>
            <a:ext uri="{FF2B5EF4-FFF2-40B4-BE49-F238E27FC236}">
              <a16:creationId xmlns:a16="http://schemas.microsoft.com/office/drawing/2014/main" id="{6E5BC439-EE37-4D43-8300-D067747CA4BE}"/>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33A1A15C-EC16-4DF8-9B5B-9118451C3BFB}"/>
            </a:ext>
          </a:extLst>
        </xdr:cNvPr>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8" name="直線コネクタ 697">
          <a:extLst>
            <a:ext uri="{FF2B5EF4-FFF2-40B4-BE49-F238E27FC236}">
              <a16:creationId xmlns:a16="http://schemas.microsoft.com/office/drawing/2014/main" id="{EE2E9131-BA9F-4EDD-A73B-9A237CD981ED}"/>
            </a:ext>
          </a:extLst>
        </xdr:cNvPr>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166387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75BD0496-718F-48C0-9E31-0BE7375F460F}"/>
            </a:ext>
          </a:extLst>
        </xdr:cNvPr>
        <xdr:cNvSpPr txBox="1"/>
      </xdr:nvSpPr>
      <xdr:spPr>
        <a:xfrm>
          <a:off x="22199600" y="10624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0" name="フローチャート: 判断 699">
          <a:extLst>
            <a:ext uri="{FF2B5EF4-FFF2-40B4-BE49-F238E27FC236}">
              <a16:creationId xmlns:a16="http://schemas.microsoft.com/office/drawing/2014/main" id="{24B05B84-0B49-495E-8838-4EEF04C43BB3}"/>
            </a:ext>
          </a:extLst>
        </xdr:cNvPr>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701" name="フローチャート: 判断 700">
          <a:extLst>
            <a:ext uri="{FF2B5EF4-FFF2-40B4-BE49-F238E27FC236}">
              <a16:creationId xmlns:a16="http://schemas.microsoft.com/office/drawing/2014/main" id="{41037A77-66B0-4AED-9EC8-2AB47E2BEF54}"/>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702" name="フローチャート: 判断 701">
          <a:extLst>
            <a:ext uri="{FF2B5EF4-FFF2-40B4-BE49-F238E27FC236}">
              <a16:creationId xmlns:a16="http://schemas.microsoft.com/office/drawing/2014/main" id="{BBFE2E0A-0A7D-440D-A7A7-6C95D1CE2625}"/>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3" name="フローチャート: 判断 702">
          <a:extLst>
            <a:ext uri="{FF2B5EF4-FFF2-40B4-BE49-F238E27FC236}">
              <a16:creationId xmlns:a16="http://schemas.microsoft.com/office/drawing/2014/main" id="{F29A3A6C-44D8-4387-AED6-976CFB8B07B7}"/>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4" name="フローチャート: 判断 703">
          <a:extLst>
            <a:ext uri="{FF2B5EF4-FFF2-40B4-BE49-F238E27FC236}">
              <a16:creationId xmlns:a16="http://schemas.microsoft.com/office/drawing/2014/main" id="{8DEF2081-3AF1-42DC-8D88-EE6B02709A97}"/>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2C90872-2361-4130-AD0F-0D522C4ED2F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995B06F-8996-420B-A481-EBFF9E4CBA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1BFF60A-682E-4896-AFF7-339539BD702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060A25A-004F-4135-9CFB-67C24CD466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F6FAB645-6974-45CA-89FE-88A5F37470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710" name="楕円 709">
          <a:extLst>
            <a:ext uri="{FF2B5EF4-FFF2-40B4-BE49-F238E27FC236}">
              <a16:creationId xmlns:a16="http://schemas.microsoft.com/office/drawing/2014/main" id="{F338F3D6-2540-4A97-96BB-CE5BDE538901}"/>
            </a:ext>
          </a:extLst>
        </xdr:cNvPr>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ED4D250-CF66-4684-8EEB-0961ED2596D7}"/>
            </a:ext>
          </a:extLst>
        </xdr:cNvPr>
        <xdr:cNvSpPr txBox="1"/>
      </xdr:nvSpPr>
      <xdr:spPr>
        <a:xfrm>
          <a:off x="22199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712" name="楕円 711">
          <a:extLst>
            <a:ext uri="{FF2B5EF4-FFF2-40B4-BE49-F238E27FC236}">
              <a16:creationId xmlns:a16="http://schemas.microsoft.com/office/drawing/2014/main" id="{C2FECF5C-CEE9-444D-9DEE-5A7133CDFD0F}"/>
            </a:ext>
          </a:extLst>
        </xdr:cNvPr>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144780</xdr:rowOff>
    </xdr:to>
    <xdr:cxnSp macro="">
      <xdr:nvCxnSpPr>
        <xdr:cNvPr id="713" name="直線コネクタ 712">
          <a:extLst>
            <a:ext uri="{FF2B5EF4-FFF2-40B4-BE49-F238E27FC236}">
              <a16:creationId xmlns:a16="http://schemas.microsoft.com/office/drawing/2014/main" id="{7218B7EB-6297-464A-9AFA-A57A6A3ECA22}"/>
            </a:ext>
          </a:extLst>
        </xdr:cNvPr>
        <xdr:cNvCxnSpPr/>
      </xdr:nvCxnSpPr>
      <xdr:spPr>
        <a:xfrm>
          <a:off x="21323300" y="1094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714" name="楕円 713">
          <a:extLst>
            <a:ext uri="{FF2B5EF4-FFF2-40B4-BE49-F238E27FC236}">
              <a16:creationId xmlns:a16="http://schemas.microsoft.com/office/drawing/2014/main" id="{1E26C104-6BD9-4C77-B0F0-88C6F1E3DE9B}"/>
            </a:ext>
          </a:extLst>
        </xdr:cNvPr>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715" name="直線コネクタ 714">
          <a:extLst>
            <a:ext uri="{FF2B5EF4-FFF2-40B4-BE49-F238E27FC236}">
              <a16:creationId xmlns:a16="http://schemas.microsoft.com/office/drawing/2014/main" id="{A764D63F-C475-4C9A-A4A8-898EC341C687}"/>
            </a:ext>
          </a:extLst>
        </xdr:cNvPr>
        <xdr:cNvCxnSpPr/>
      </xdr:nvCxnSpPr>
      <xdr:spPr>
        <a:xfrm>
          <a:off x="20434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716" name="楕円 715">
          <a:extLst>
            <a:ext uri="{FF2B5EF4-FFF2-40B4-BE49-F238E27FC236}">
              <a16:creationId xmlns:a16="http://schemas.microsoft.com/office/drawing/2014/main" id="{F04D8A0C-9F3E-4369-AA0A-0ECA6C6DE8F6}"/>
            </a:ext>
          </a:extLst>
        </xdr:cNvPr>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148590</xdr:rowOff>
    </xdr:to>
    <xdr:cxnSp macro="">
      <xdr:nvCxnSpPr>
        <xdr:cNvPr id="717" name="直線コネクタ 716">
          <a:extLst>
            <a:ext uri="{FF2B5EF4-FFF2-40B4-BE49-F238E27FC236}">
              <a16:creationId xmlns:a16="http://schemas.microsoft.com/office/drawing/2014/main" id="{E8B30DE6-FB5F-4903-86B4-F2D29C183B2C}"/>
            </a:ext>
          </a:extLst>
        </xdr:cNvPr>
        <xdr:cNvCxnSpPr/>
      </xdr:nvCxnSpPr>
      <xdr:spPr>
        <a:xfrm flipV="1">
          <a:off x="19545300" y="1094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97790</xdr:rowOff>
    </xdr:from>
    <xdr:to>
      <xdr:col>98</xdr:col>
      <xdr:colOff>38100</xdr:colOff>
      <xdr:row>64</xdr:row>
      <xdr:rowOff>27940</xdr:rowOff>
    </xdr:to>
    <xdr:sp macro="" textlink="">
      <xdr:nvSpPr>
        <xdr:cNvPr id="718" name="楕円 717">
          <a:extLst>
            <a:ext uri="{FF2B5EF4-FFF2-40B4-BE49-F238E27FC236}">
              <a16:creationId xmlns:a16="http://schemas.microsoft.com/office/drawing/2014/main" id="{05DD5923-5996-47DE-8F23-853E6DA5FA99}"/>
            </a:ext>
          </a:extLst>
        </xdr:cNvPr>
        <xdr:cNvSpPr/>
      </xdr:nvSpPr>
      <xdr:spPr>
        <a:xfrm>
          <a:off x="18605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148590</xdr:rowOff>
    </xdr:to>
    <xdr:cxnSp macro="">
      <xdr:nvCxnSpPr>
        <xdr:cNvPr id="719" name="直線コネクタ 718">
          <a:extLst>
            <a:ext uri="{FF2B5EF4-FFF2-40B4-BE49-F238E27FC236}">
              <a16:creationId xmlns:a16="http://schemas.microsoft.com/office/drawing/2014/main" id="{0FE77340-F786-4CD6-9BF9-23DB4EDF4FF4}"/>
            </a:ext>
          </a:extLst>
        </xdr:cNvPr>
        <xdr:cNvCxnSpPr/>
      </xdr:nvCxnSpPr>
      <xdr:spPr>
        <a:xfrm>
          <a:off x="18656300" y="1094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20" name="n_1aveValue【保健センター・保健所】&#10;一人当たり面積">
          <a:extLst>
            <a:ext uri="{FF2B5EF4-FFF2-40B4-BE49-F238E27FC236}">
              <a16:creationId xmlns:a16="http://schemas.microsoft.com/office/drawing/2014/main" id="{81CCFB6F-B319-4407-AA14-6F8DA61910F3}"/>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21" name="n_2aveValue【保健センター・保健所】&#10;一人当たり面積">
          <a:extLst>
            <a:ext uri="{FF2B5EF4-FFF2-40B4-BE49-F238E27FC236}">
              <a16:creationId xmlns:a16="http://schemas.microsoft.com/office/drawing/2014/main" id="{9EEECF23-7464-4EB0-A80B-3F084BC3DB50}"/>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22" name="n_3aveValue【保健センター・保健所】&#10;一人当たり面積">
          <a:extLst>
            <a:ext uri="{FF2B5EF4-FFF2-40B4-BE49-F238E27FC236}">
              <a16:creationId xmlns:a16="http://schemas.microsoft.com/office/drawing/2014/main" id="{0D85E078-362F-4A39-85C5-70CB7EA1A313}"/>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3" name="n_4aveValue【保健センター・保健所】&#10;一人当たり面積">
          <a:extLst>
            <a:ext uri="{FF2B5EF4-FFF2-40B4-BE49-F238E27FC236}">
              <a16:creationId xmlns:a16="http://schemas.microsoft.com/office/drawing/2014/main" id="{08A4909F-9EE4-4312-A0B7-A387517A75CB}"/>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724" name="n_1mainValue【保健センター・保健所】&#10;一人当たり面積">
          <a:extLst>
            <a:ext uri="{FF2B5EF4-FFF2-40B4-BE49-F238E27FC236}">
              <a16:creationId xmlns:a16="http://schemas.microsoft.com/office/drawing/2014/main" id="{7FFA9EC9-6917-44BE-8B70-40FE276BC589}"/>
            </a:ext>
          </a:extLst>
        </xdr:cNvPr>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725" name="n_2mainValue【保健センター・保健所】&#10;一人当たり面積">
          <a:extLst>
            <a:ext uri="{FF2B5EF4-FFF2-40B4-BE49-F238E27FC236}">
              <a16:creationId xmlns:a16="http://schemas.microsoft.com/office/drawing/2014/main" id="{24A6602D-C8CD-4FC9-9401-26C76659FBFD}"/>
            </a:ext>
          </a:extLst>
        </xdr:cNvPr>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726" name="n_3mainValue【保健センター・保健所】&#10;一人当たり面積">
          <a:extLst>
            <a:ext uri="{FF2B5EF4-FFF2-40B4-BE49-F238E27FC236}">
              <a16:creationId xmlns:a16="http://schemas.microsoft.com/office/drawing/2014/main" id="{2DDBC9D0-7F7B-4163-BC10-D0F199479E76}"/>
            </a:ext>
          </a:extLst>
        </xdr:cNvPr>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19067</xdr:rowOff>
    </xdr:from>
    <xdr:ext cx="469744" cy="259045"/>
    <xdr:sp macro="" textlink="">
      <xdr:nvSpPr>
        <xdr:cNvPr id="727" name="n_4mainValue【保健センター・保健所】&#10;一人当たり面積">
          <a:extLst>
            <a:ext uri="{FF2B5EF4-FFF2-40B4-BE49-F238E27FC236}">
              <a16:creationId xmlns:a16="http://schemas.microsoft.com/office/drawing/2014/main" id="{96EF9133-D51A-4816-97FB-1D49A41EFEEB}"/>
            </a:ext>
          </a:extLst>
        </xdr:cNvPr>
        <xdr:cNvSpPr txBox="1"/>
      </xdr:nvSpPr>
      <xdr:spPr>
        <a:xfrm>
          <a:off x="18421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B17E1CD-9B32-4E7E-A3BE-386D7CDD70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B5612CCD-8AF0-4FA0-8DAB-BAE0828C3D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E9EE4123-DF4F-478D-B5CE-957F0AA0B9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4586D47F-6C28-440B-926C-3172B4144A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643A6DB2-49BE-41F6-9D00-602C24ADEF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282B186C-EE15-4917-8F83-DE8C59963A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86F12538-9795-4204-B5AF-4CA99F78601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6AE470C3-D852-480C-A008-BF6EFA9043D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360FFEC9-113E-4726-AECB-F08BF917648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38C48F77-D60A-48DB-8951-F270D3C2EC3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6A0F2C90-6841-48F9-9DE5-DE7C8112E28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419B57AC-E611-4BEF-9552-FD09CDCB9DB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98F26F19-CB56-4085-B9E7-B902FF09AD3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8F62BF-5AD4-4224-A99B-0A08FD5C848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59A7422A-2A52-4E3D-A9D3-0E0AE97A06E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2AAA5B28-F2DE-4526-AE01-EDE95222956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8FA24AA0-F936-4A2C-A397-BBE268D2CCF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F4E2BA8-051C-4653-B953-FB6C1A2A16F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75ADB008-A654-47AE-8C32-B7A168B7FDF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845E47F0-52FB-4BFC-B8BC-FC53A7BB4C8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FBE4C8A0-DB98-4564-BA5D-9F4C4E0178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1D2CA560-7E41-405A-BF06-924CC37C275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D7F2792D-DB6A-4057-8918-EBFF3CFF32A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B0F14BEA-9F93-4245-A2F3-7C1CE03B13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752" name="直線コネクタ 751">
          <a:extLst>
            <a:ext uri="{FF2B5EF4-FFF2-40B4-BE49-F238E27FC236}">
              <a16:creationId xmlns:a16="http://schemas.microsoft.com/office/drawing/2014/main" id="{CFE96551-8734-49FB-880F-68E8DC9AFBCA}"/>
            </a:ext>
          </a:extLst>
        </xdr:cNvPr>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C2B5448A-3771-42A4-9C03-00A365325F91}"/>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54" name="直線コネクタ 753">
          <a:extLst>
            <a:ext uri="{FF2B5EF4-FFF2-40B4-BE49-F238E27FC236}">
              <a16:creationId xmlns:a16="http://schemas.microsoft.com/office/drawing/2014/main" id="{4839930C-245F-4705-A75A-15A1AB4FE78A}"/>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8B578DF0-EF3E-40CE-A9D4-F76406D3E84C}"/>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a:extLst>
            <a:ext uri="{FF2B5EF4-FFF2-40B4-BE49-F238E27FC236}">
              <a16:creationId xmlns:a16="http://schemas.microsoft.com/office/drawing/2014/main" id="{CE30B3DB-43E3-4256-876C-4C5FE0DB61C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CF65C37F-36C0-45B8-9E70-E20D15E9387C}"/>
            </a:ext>
          </a:extLst>
        </xdr:cNvPr>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8" name="フローチャート: 判断 757">
          <a:extLst>
            <a:ext uri="{FF2B5EF4-FFF2-40B4-BE49-F238E27FC236}">
              <a16:creationId xmlns:a16="http://schemas.microsoft.com/office/drawing/2014/main" id="{C7011BD8-E379-42D1-89C9-16B8DED21484}"/>
            </a:ext>
          </a:extLst>
        </xdr:cNvPr>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2539</xdr:rowOff>
    </xdr:from>
    <xdr:to>
      <xdr:col>81</xdr:col>
      <xdr:colOff>101600</xdr:colOff>
      <xdr:row>82</xdr:row>
      <xdr:rowOff>104139</xdr:rowOff>
    </xdr:to>
    <xdr:sp macro="" textlink="">
      <xdr:nvSpPr>
        <xdr:cNvPr id="759" name="フローチャート: 判断 758">
          <a:extLst>
            <a:ext uri="{FF2B5EF4-FFF2-40B4-BE49-F238E27FC236}">
              <a16:creationId xmlns:a16="http://schemas.microsoft.com/office/drawing/2014/main" id="{CEB128E7-73E7-43F6-A7CD-1FCBF7637105}"/>
            </a:ext>
          </a:extLst>
        </xdr:cNvPr>
        <xdr:cNvSpPr/>
      </xdr:nvSpPr>
      <xdr:spPr>
        <a:xfrm>
          <a:off x="15430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60" name="フローチャート: 判断 759">
          <a:extLst>
            <a:ext uri="{FF2B5EF4-FFF2-40B4-BE49-F238E27FC236}">
              <a16:creationId xmlns:a16="http://schemas.microsoft.com/office/drawing/2014/main" id="{B3B0B2EC-CA26-40F0-9DD9-F046165EA3C0}"/>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61" name="フローチャート: 判断 760">
          <a:extLst>
            <a:ext uri="{FF2B5EF4-FFF2-40B4-BE49-F238E27FC236}">
              <a16:creationId xmlns:a16="http://schemas.microsoft.com/office/drawing/2014/main" id="{BB2F5601-7156-44DE-AC9D-749372DC23AC}"/>
            </a:ext>
          </a:extLst>
        </xdr:cNvPr>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62" name="フローチャート: 判断 761">
          <a:extLst>
            <a:ext uri="{FF2B5EF4-FFF2-40B4-BE49-F238E27FC236}">
              <a16:creationId xmlns:a16="http://schemas.microsoft.com/office/drawing/2014/main" id="{25C1BA0B-0BB2-400D-9073-F7A1AC9AC246}"/>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436DCAF-E7DD-4812-98F3-ADC5AF1A4CA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CC00430-0934-4079-9ECB-A18C8A6EBC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5A988C9-1B77-4800-9AAC-374A2A712D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D82C8F0B-42C9-4FEA-B99F-EDD6E6A543E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C5F7E98-8086-48D8-8C13-A43595B477E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xdr:rowOff>
    </xdr:from>
    <xdr:to>
      <xdr:col>85</xdr:col>
      <xdr:colOff>177800</xdr:colOff>
      <xdr:row>81</xdr:row>
      <xdr:rowOff>115570</xdr:rowOff>
    </xdr:to>
    <xdr:sp macro="" textlink="">
      <xdr:nvSpPr>
        <xdr:cNvPr id="768" name="楕円 767">
          <a:extLst>
            <a:ext uri="{FF2B5EF4-FFF2-40B4-BE49-F238E27FC236}">
              <a16:creationId xmlns:a16="http://schemas.microsoft.com/office/drawing/2014/main" id="{FD8BA275-49AA-45F1-B072-D3E035A722E5}"/>
            </a:ext>
          </a:extLst>
        </xdr:cNvPr>
        <xdr:cNvSpPr/>
      </xdr:nvSpPr>
      <xdr:spPr>
        <a:xfrm>
          <a:off x="16268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36847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86838925-CBC6-4F65-976D-E89EF6F96CAA}"/>
            </a:ext>
          </a:extLst>
        </xdr:cNvPr>
        <xdr:cNvSpPr txBox="1"/>
      </xdr:nvSpPr>
      <xdr:spPr>
        <a:xfrm>
          <a:off x="16357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151130</xdr:rowOff>
    </xdr:from>
    <xdr:to>
      <xdr:col>81</xdr:col>
      <xdr:colOff>101600</xdr:colOff>
      <xdr:row>81</xdr:row>
      <xdr:rowOff>81280</xdr:rowOff>
    </xdr:to>
    <xdr:sp macro="" textlink="">
      <xdr:nvSpPr>
        <xdr:cNvPr id="770" name="楕円 769">
          <a:extLst>
            <a:ext uri="{FF2B5EF4-FFF2-40B4-BE49-F238E27FC236}">
              <a16:creationId xmlns:a16="http://schemas.microsoft.com/office/drawing/2014/main" id="{D3477670-5EDA-4FC5-9245-61E37E9C5491}"/>
            </a:ext>
          </a:extLst>
        </xdr:cNvPr>
        <xdr:cNvSpPr/>
      </xdr:nvSpPr>
      <xdr:spPr>
        <a:xfrm>
          <a:off x="15430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30480</xdr:rowOff>
    </xdr:from>
    <xdr:to>
      <xdr:col>85</xdr:col>
      <xdr:colOff>127000</xdr:colOff>
      <xdr:row>81</xdr:row>
      <xdr:rowOff>64770</xdr:rowOff>
    </xdr:to>
    <xdr:cxnSp macro="">
      <xdr:nvCxnSpPr>
        <xdr:cNvPr id="771" name="直線コネクタ 770">
          <a:extLst>
            <a:ext uri="{FF2B5EF4-FFF2-40B4-BE49-F238E27FC236}">
              <a16:creationId xmlns:a16="http://schemas.microsoft.com/office/drawing/2014/main" id="{32DE9789-DD50-42C1-A87E-0E0E332AFE8D}"/>
            </a:ext>
          </a:extLst>
        </xdr:cNvPr>
        <xdr:cNvCxnSpPr/>
      </xdr:nvCxnSpPr>
      <xdr:spPr>
        <a:xfrm>
          <a:off x="15481300" y="13917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139700</xdr:rowOff>
    </xdr:from>
    <xdr:to>
      <xdr:col>76</xdr:col>
      <xdr:colOff>165100</xdr:colOff>
      <xdr:row>82</xdr:row>
      <xdr:rowOff>69850</xdr:rowOff>
    </xdr:to>
    <xdr:sp macro="" textlink="">
      <xdr:nvSpPr>
        <xdr:cNvPr id="772" name="楕円 771">
          <a:extLst>
            <a:ext uri="{FF2B5EF4-FFF2-40B4-BE49-F238E27FC236}">
              <a16:creationId xmlns:a16="http://schemas.microsoft.com/office/drawing/2014/main" id="{9F8D7B11-088D-4C38-9041-3BF83358F16C}"/>
            </a:ext>
          </a:extLst>
        </xdr:cNvPr>
        <xdr:cNvSpPr/>
      </xdr:nvSpPr>
      <xdr:spPr>
        <a:xfrm>
          <a:off x="14541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30480</xdr:rowOff>
    </xdr:from>
    <xdr:to>
      <xdr:col>81</xdr:col>
      <xdr:colOff>50800</xdr:colOff>
      <xdr:row>82</xdr:row>
      <xdr:rowOff>19050</xdr:rowOff>
    </xdr:to>
    <xdr:cxnSp macro="">
      <xdr:nvCxnSpPr>
        <xdr:cNvPr id="773" name="直線コネクタ 772">
          <a:extLst>
            <a:ext uri="{FF2B5EF4-FFF2-40B4-BE49-F238E27FC236}">
              <a16:creationId xmlns:a16="http://schemas.microsoft.com/office/drawing/2014/main" id="{2A194D2C-DE48-445E-818D-C5ADB3F4B788}"/>
            </a:ext>
          </a:extLst>
        </xdr:cNvPr>
        <xdr:cNvCxnSpPr/>
      </xdr:nvCxnSpPr>
      <xdr:spPr>
        <a:xfrm flipV="1">
          <a:off x="14592300" y="139179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109220</xdr:rowOff>
    </xdr:from>
    <xdr:to>
      <xdr:col>72</xdr:col>
      <xdr:colOff>38100</xdr:colOff>
      <xdr:row>82</xdr:row>
      <xdr:rowOff>39370</xdr:rowOff>
    </xdr:to>
    <xdr:sp macro="" textlink="">
      <xdr:nvSpPr>
        <xdr:cNvPr id="774" name="楕円 773">
          <a:extLst>
            <a:ext uri="{FF2B5EF4-FFF2-40B4-BE49-F238E27FC236}">
              <a16:creationId xmlns:a16="http://schemas.microsoft.com/office/drawing/2014/main" id="{87D66330-39BA-4112-B56B-25B0EE8D34A3}"/>
            </a:ext>
          </a:extLst>
        </xdr:cNvPr>
        <xdr:cNvSpPr/>
      </xdr:nvSpPr>
      <xdr:spPr>
        <a:xfrm>
          <a:off x="13652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160020</xdr:rowOff>
    </xdr:from>
    <xdr:to>
      <xdr:col>76</xdr:col>
      <xdr:colOff>114300</xdr:colOff>
      <xdr:row>82</xdr:row>
      <xdr:rowOff>19050</xdr:rowOff>
    </xdr:to>
    <xdr:cxnSp macro="">
      <xdr:nvCxnSpPr>
        <xdr:cNvPr id="775" name="直線コネクタ 774">
          <a:extLst>
            <a:ext uri="{FF2B5EF4-FFF2-40B4-BE49-F238E27FC236}">
              <a16:creationId xmlns:a16="http://schemas.microsoft.com/office/drawing/2014/main" id="{61F70DC4-A959-4857-B5F0-F5A17EBF5C4E}"/>
            </a:ext>
          </a:extLst>
        </xdr:cNvPr>
        <xdr:cNvCxnSpPr/>
      </xdr:nvCxnSpPr>
      <xdr:spPr>
        <a:xfrm>
          <a:off x="13703300" y="140474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113030</xdr:rowOff>
    </xdr:from>
    <xdr:to>
      <xdr:col>67</xdr:col>
      <xdr:colOff>101600</xdr:colOff>
      <xdr:row>82</xdr:row>
      <xdr:rowOff>43180</xdr:rowOff>
    </xdr:to>
    <xdr:sp macro="" textlink="">
      <xdr:nvSpPr>
        <xdr:cNvPr id="776" name="楕円 775">
          <a:extLst>
            <a:ext uri="{FF2B5EF4-FFF2-40B4-BE49-F238E27FC236}">
              <a16:creationId xmlns:a16="http://schemas.microsoft.com/office/drawing/2014/main" id="{2C378820-3F61-4657-943D-C8B166FC766A}"/>
            </a:ext>
          </a:extLst>
        </xdr:cNvPr>
        <xdr:cNvSpPr/>
      </xdr:nvSpPr>
      <xdr:spPr>
        <a:xfrm>
          <a:off x="1276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160020</xdr:rowOff>
    </xdr:from>
    <xdr:to>
      <xdr:col>71</xdr:col>
      <xdr:colOff>177800</xdr:colOff>
      <xdr:row>81</xdr:row>
      <xdr:rowOff>163830</xdr:rowOff>
    </xdr:to>
    <xdr:cxnSp macro="">
      <xdr:nvCxnSpPr>
        <xdr:cNvPr id="777" name="直線コネクタ 776">
          <a:extLst>
            <a:ext uri="{FF2B5EF4-FFF2-40B4-BE49-F238E27FC236}">
              <a16:creationId xmlns:a16="http://schemas.microsoft.com/office/drawing/2014/main" id="{C491F574-F85E-47C9-9F0D-964185C0A85A}"/>
            </a:ext>
          </a:extLst>
        </xdr:cNvPr>
        <xdr:cNvCxnSpPr/>
      </xdr:nvCxnSpPr>
      <xdr:spPr>
        <a:xfrm flipV="1">
          <a:off x="12814300" y="14047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95266</xdr:rowOff>
    </xdr:from>
    <xdr:ext cx="405111" cy="259045"/>
    <xdr:sp macro="" textlink="">
      <xdr:nvSpPr>
        <xdr:cNvPr id="778" name="n_1aveValue【消防施設】&#10;有形固定資産減価償却率">
          <a:extLst>
            <a:ext uri="{FF2B5EF4-FFF2-40B4-BE49-F238E27FC236}">
              <a16:creationId xmlns:a16="http://schemas.microsoft.com/office/drawing/2014/main" id="{EA0712F2-D4A5-4B3A-8402-25D65AD93314}"/>
            </a:ext>
          </a:extLst>
        </xdr:cNvPr>
        <xdr:cNvSpPr txBox="1"/>
      </xdr:nvSpPr>
      <xdr:spPr>
        <a:xfrm>
          <a:off x="15266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79" name="n_2aveValue【消防施設】&#10;有形固定資産減価償却率">
          <a:extLst>
            <a:ext uri="{FF2B5EF4-FFF2-40B4-BE49-F238E27FC236}">
              <a16:creationId xmlns:a16="http://schemas.microsoft.com/office/drawing/2014/main" id="{74A35D94-6288-4E55-B7E6-87962443AFF9}"/>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80" name="n_3aveValue【消防施設】&#10;有形固定資産減価償却率">
          <a:extLst>
            <a:ext uri="{FF2B5EF4-FFF2-40B4-BE49-F238E27FC236}">
              <a16:creationId xmlns:a16="http://schemas.microsoft.com/office/drawing/2014/main" id="{DB2A2FA1-BF13-47B0-A027-32FBCE3813A2}"/>
            </a:ext>
          </a:extLst>
        </xdr:cNvPr>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781" name="n_4aveValue【消防施設】&#10;有形固定資産減価償却率">
          <a:extLst>
            <a:ext uri="{FF2B5EF4-FFF2-40B4-BE49-F238E27FC236}">
              <a16:creationId xmlns:a16="http://schemas.microsoft.com/office/drawing/2014/main" id="{19D91D4F-5957-45AB-9B9D-9FF33D675FBD}"/>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97807</xdr:rowOff>
    </xdr:from>
    <xdr:ext cx="405111" cy="259045"/>
    <xdr:sp macro="" textlink="">
      <xdr:nvSpPr>
        <xdr:cNvPr id="782" name="n_1mainValue【消防施設】&#10;有形固定資産減価償却率">
          <a:extLst>
            <a:ext uri="{FF2B5EF4-FFF2-40B4-BE49-F238E27FC236}">
              <a16:creationId xmlns:a16="http://schemas.microsoft.com/office/drawing/2014/main" id="{5AA1D670-0BEB-4497-9475-157DC823C47A}"/>
            </a:ext>
          </a:extLst>
        </xdr:cNvPr>
        <xdr:cNvSpPr txBox="1"/>
      </xdr:nvSpPr>
      <xdr:spPr>
        <a:xfrm>
          <a:off x="15266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86377</xdr:rowOff>
    </xdr:from>
    <xdr:ext cx="405111" cy="259045"/>
    <xdr:sp macro="" textlink="">
      <xdr:nvSpPr>
        <xdr:cNvPr id="783" name="n_2mainValue【消防施設】&#10;有形固定資産減価償却率">
          <a:extLst>
            <a:ext uri="{FF2B5EF4-FFF2-40B4-BE49-F238E27FC236}">
              <a16:creationId xmlns:a16="http://schemas.microsoft.com/office/drawing/2014/main" id="{FD36817B-86A5-4CE1-8291-64F64F16F646}"/>
            </a:ext>
          </a:extLst>
        </xdr:cNvPr>
        <xdr:cNvSpPr txBox="1"/>
      </xdr:nvSpPr>
      <xdr:spPr>
        <a:xfrm>
          <a:off x="14389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784" name="n_3mainValue【消防施設】&#10;有形固定資産減価償却率">
          <a:extLst>
            <a:ext uri="{FF2B5EF4-FFF2-40B4-BE49-F238E27FC236}">
              <a16:creationId xmlns:a16="http://schemas.microsoft.com/office/drawing/2014/main" id="{CD8E4BC7-67BC-4695-89CD-77039F2EC2D7}"/>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34307</xdr:rowOff>
    </xdr:from>
    <xdr:ext cx="405111" cy="259045"/>
    <xdr:sp macro="" textlink="">
      <xdr:nvSpPr>
        <xdr:cNvPr id="785" name="n_4mainValue【消防施設】&#10;有形固定資産減価償却率">
          <a:extLst>
            <a:ext uri="{FF2B5EF4-FFF2-40B4-BE49-F238E27FC236}">
              <a16:creationId xmlns:a16="http://schemas.microsoft.com/office/drawing/2014/main" id="{E4FD6572-D3FA-4342-8AC8-3FE9C0143029}"/>
            </a:ext>
          </a:extLst>
        </xdr:cNvPr>
        <xdr:cNvSpPr txBox="1"/>
      </xdr:nvSpPr>
      <xdr:spPr>
        <a:xfrm>
          <a:off x="12611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CD9A0F82-5D36-477A-B666-4C7C0F9D57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74FE0D68-EAA1-4656-B49A-F84881256D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835E25BD-8C24-40DE-B881-90392238BC1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30FABA60-7EFD-4B9E-B94C-B8F3B687847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CF4850FC-CFFA-495E-A10E-591F5F5CB6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E79CA6C6-ABA9-4421-A18D-BB828AD9F9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76C11849-5312-4A50-8D1C-E6D62A7282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3C4BCEFA-3D9A-42CD-BA99-120FD963C6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72129F7C-7DC5-4427-972D-E836D13A6E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40395757-1F08-46FB-AD1C-8F3D8BD863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512B970C-DADE-4CEA-873B-6499D771434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469CC022-BB97-4845-B9C4-9B4D43C7FF1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08F03E67-D315-40C9-8F3D-19DA071593E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9888B890-EFB1-41AD-9AFA-B55F555446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65FBB364-679F-4276-B2FE-6315FA1CDC7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CA78885B-3EEC-4CF1-9C7E-23289B7F602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D6681EAD-E022-4F53-9B8A-DCA49718DE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DA0A7722-2FDB-4DE2-85AC-ABA4D6B4655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C924F4D9-AE89-4DD9-95FD-12A8DE3C002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33DAC179-1AC2-4DAB-9241-9B06D2F91A4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B28DCADC-ECCF-4A17-A097-1D91FADC8D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674E1D9-6CD2-4CD6-B3D6-A76B03BD9BD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12BCF22A-284D-4EDE-BA0C-697347CA7C3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127254</xdr:rowOff>
    </xdr:from>
    <xdr:to>
      <xdr:col>116</xdr:col>
      <xdr:colOff>62864</xdr:colOff>
      <xdr:row>86</xdr:row>
      <xdr:rowOff>100585</xdr:rowOff>
    </xdr:to>
    <xdr:cxnSp macro="">
      <xdr:nvCxnSpPr>
        <xdr:cNvPr id="809" name="直線コネクタ 808">
          <a:extLst>
            <a:ext uri="{FF2B5EF4-FFF2-40B4-BE49-F238E27FC236}">
              <a16:creationId xmlns:a16="http://schemas.microsoft.com/office/drawing/2014/main" id="{6539AAC0-FEBE-4FD0-89CE-781DC78F44B1}"/>
            </a:ext>
          </a:extLst>
        </xdr:cNvPr>
        <xdr:cNvCxnSpPr/>
      </xdr:nvCxnSpPr>
      <xdr:spPr>
        <a:xfrm flipV="1">
          <a:off x="22160864" y="13843254"/>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104412</xdr:rowOff>
    </xdr:from>
    <xdr:ext cx="469744" cy="259045"/>
    <xdr:sp macro="" textlink="">
      <xdr:nvSpPr>
        <xdr:cNvPr id="810" name="【消防施設】&#10;一人当たり面積最小値テキスト">
          <a:extLst>
            <a:ext uri="{FF2B5EF4-FFF2-40B4-BE49-F238E27FC236}">
              <a16:creationId xmlns:a16="http://schemas.microsoft.com/office/drawing/2014/main" id="{9A0BEF49-6E92-4CD8-947D-89CC3BE8B1D1}"/>
            </a:ext>
          </a:extLst>
        </xdr:cNvPr>
        <xdr:cNvSpPr txBox="1"/>
      </xdr:nvSpPr>
      <xdr:spPr>
        <a:xfrm>
          <a:off x="22199600"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100585</xdr:rowOff>
    </xdr:from>
    <xdr:to>
      <xdr:col>116</xdr:col>
      <xdr:colOff>152400</xdr:colOff>
      <xdr:row>86</xdr:row>
      <xdr:rowOff>100585</xdr:rowOff>
    </xdr:to>
    <xdr:cxnSp macro="">
      <xdr:nvCxnSpPr>
        <xdr:cNvPr id="811" name="直線コネクタ 810">
          <a:extLst>
            <a:ext uri="{FF2B5EF4-FFF2-40B4-BE49-F238E27FC236}">
              <a16:creationId xmlns:a16="http://schemas.microsoft.com/office/drawing/2014/main" id="{B786786B-E823-4E41-8236-474DF368AF85}"/>
            </a:ext>
          </a:extLst>
        </xdr:cNvPr>
        <xdr:cNvCxnSpPr/>
      </xdr:nvCxnSpPr>
      <xdr:spPr>
        <a:xfrm>
          <a:off x="22072600" y="1484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73931</xdr:rowOff>
    </xdr:from>
    <xdr:ext cx="469744" cy="259045"/>
    <xdr:sp macro="" textlink="">
      <xdr:nvSpPr>
        <xdr:cNvPr id="812" name="【消防施設】&#10;一人当たり面積最大値テキスト">
          <a:extLst>
            <a:ext uri="{FF2B5EF4-FFF2-40B4-BE49-F238E27FC236}">
              <a16:creationId xmlns:a16="http://schemas.microsoft.com/office/drawing/2014/main" id="{E2386124-BCD1-4EF8-A37E-5E16579B8BAF}"/>
            </a:ext>
          </a:extLst>
        </xdr:cNvPr>
        <xdr:cNvSpPr txBox="1"/>
      </xdr:nvSpPr>
      <xdr:spPr>
        <a:xfrm>
          <a:off x="22199600" y="136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127254</xdr:rowOff>
    </xdr:from>
    <xdr:to>
      <xdr:col>116</xdr:col>
      <xdr:colOff>152400</xdr:colOff>
      <xdr:row>80</xdr:row>
      <xdr:rowOff>127254</xdr:rowOff>
    </xdr:to>
    <xdr:cxnSp macro="">
      <xdr:nvCxnSpPr>
        <xdr:cNvPr id="813" name="直線コネクタ 812">
          <a:extLst>
            <a:ext uri="{FF2B5EF4-FFF2-40B4-BE49-F238E27FC236}">
              <a16:creationId xmlns:a16="http://schemas.microsoft.com/office/drawing/2014/main" id="{087D65C7-089E-44E3-8AD4-75B9E8E152AC}"/>
            </a:ext>
          </a:extLst>
        </xdr:cNvPr>
        <xdr:cNvCxnSpPr/>
      </xdr:nvCxnSpPr>
      <xdr:spPr>
        <a:xfrm>
          <a:off x="22072600" y="1384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814" name="【消防施設】&#10;一人当たり面積平均値テキスト">
          <a:extLst>
            <a:ext uri="{FF2B5EF4-FFF2-40B4-BE49-F238E27FC236}">
              <a16:creationId xmlns:a16="http://schemas.microsoft.com/office/drawing/2014/main" id="{A637BE34-7688-40F9-95CF-07285B3556C5}"/>
            </a:ext>
          </a:extLst>
        </xdr:cNvPr>
        <xdr:cNvSpPr txBox="1"/>
      </xdr:nvSpPr>
      <xdr:spPr>
        <a:xfrm>
          <a:off x="22199600" y="14686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134365</xdr:rowOff>
    </xdr:from>
    <xdr:to>
      <xdr:col>116</xdr:col>
      <xdr:colOff>114300</xdr:colOff>
      <xdr:row>86</xdr:row>
      <xdr:rowOff>64515</xdr:rowOff>
    </xdr:to>
    <xdr:sp macro="" textlink="">
      <xdr:nvSpPr>
        <xdr:cNvPr id="815" name="フローチャート: 判断 814">
          <a:extLst>
            <a:ext uri="{FF2B5EF4-FFF2-40B4-BE49-F238E27FC236}">
              <a16:creationId xmlns:a16="http://schemas.microsoft.com/office/drawing/2014/main" id="{BBF5E8EF-67CE-43A7-9A31-B413B0D68D5A}"/>
            </a:ext>
          </a:extLst>
        </xdr:cNvPr>
        <xdr:cNvSpPr/>
      </xdr:nvSpPr>
      <xdr:spPr>
        <a:xfrm>
          <a:off x="22110700" y="1470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77</xdr:row>
      <xdr:rowOff>143511</xdr:rowOff>
    </xdr:from>
    <xdr:to>
      <xdr:col>112</xdr:col>
      <xdr:colOff>38100</xdr:colOff>
      <xdr:row>78</xdr:row>
      <xdr:rowOff>73661</xdr:rowOff>
    </xdr:to>
    <xdr:sp macro="" textlink="">
      <xdr:nvSpPr>
        <xdr:cNvPr id="816" name="フローチャート: 判断 815">
          <a:extLst>
            <a:ext uri="{FF2B5EF4-FFF2-40B4-BE49-F238E27FC236}">
              <a16:creationId xmlns:a16="http://schemas.microsoft.com/office/drawing/2014/main" id="{3ED1DA49-5D33-4C3C-8340-41F215AAA30E}"/>
            </a:ext>
          </a:extLst>
        </xdr:cNvPr>
        <xdr:cNvSpPr/>
      </xdr:nvSpPr>
      <xdr:spPr>
        <a:xfrm>
          <a:off x="21272500" y="133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127508</xdr:rowOff>
    </xdr:from>
    <xdr:to>
      <xdr:col>107</xdr:col>
      <xdr:colOff>101600</xdr:colOff>
      <xdr:row>86</xdr:row>
      <xdr:rowOff>57658</xdr:rowOff>
    </xdr:to>
    <xdr:sp macro="" textlink="">
      <xdr:nvSpPr>
        <xdr:cNvPr id="817" name="フローチャート: 判断 816">
          <a:extLst>
            <a:ext uri="{FF2B5EF4-FFF2-40B4-BE49-F238E27FC236}">
              <a16:creationId xmlns:a16="http://schemas.microsoft.com/office/drawing/2014/main" id="{13C7F6C7-153F-4FDC-B3B7-CA344D06AB99}"/>
            </a:ext>
          </a:extLst>
        </xdr:cNvPr>
        <xdr:cNvSpPr/>
      </xdr:nvSpPr>
      <xdr:spPr>
        <a:xfrm>
          <a:off x="203835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129794</xdr:rowOff>
    </xdr:from>
    <xdr:to>
      <xdr:col>102</xdr:col>
      <xdr:colOff>165100</xdr:colOff>
      <xdr:row>86</xdr:row>
      <xdr:rowOff>59944</xdr:rowOff>
    </xdr:to>
    <xdr:sp macro="" textlink="">
      <xdr:nvSpPr>
        <xdr:cNvPr id="818" name="フローチャート: 判断 817">
          <a:extLst>
            <a:ext uri="{FF2B5EF4-FFF2-40B4-BE49-F238E27FC236}">
              <a16:creationId xmlns:a16="http://schemas.microsoft.com/office/drawing/2014/main" id="{2F648921-257F-4CD4-B182-275D192467BD}"/>
            </a:ext>
          </a:extLst>
        </xdr:cNvPr>
        <xdr:cNvSpPr/>
      </xdr:nvSpPr>
      <xdr:spPr>
        <a:xfrm>
          <a:off x="19494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132080</xdr:rowOff>
    </xdr:from>
    <xdr:to>
      <xdr:col>98</xdr:col>
      <xdr:colOff>38100</xdr:colOff>
      <xdr:row>86</xdr:row>
      <xdr:rowOff>62230</xdr:rowOff>
    </xdr:to>
    <xdr:sp macro="" textlink="">
      <xdr:nvSpPr>
        <xdr:cNvPr id="819" name="フローチャート: 判断 818">
          <a:extLst>
            <a:ext uri="{FF2B5EF4-FFF2-40B4-BE49-F238E27FC236}">
              <a16:creationId xmlns:a16="http://schemas.microsoft.com/office/drawing/2014/main" id="{E7012192-10E9-42A5-A0DB-BB050431A787}"/>
            </a:ext>
          </a:extLst>
        </xdr:cNvPr>
        <xdr:cNvSpPr/>
      </xdr:nvSpPr>
      <xdr:spPr>
        <a:xfrm>
          <a:off x="18605500" y="1470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FD76165-A3A5-4DDA-8236-2DB756DC5FB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E91C091-10DD-47C3-98A9-E7D8FB9C02C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2577617-D000-4A2A-84AF-E215DEFD8E9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11A5ADF1-7AB1-4801-A939-DFD758152ED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5EA2FDC7-0B7B-433D-95C5-B28743FA979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25" name="楕円 824">
          <a:extLst>
            <a:ext uri="{FF2B5EF4-FFF2-40B4-BE49-F238E27FC236}">
              <a16:creationId xmlns:a16="http://schemas.microsoft.com/office/drawing/2014/main" id="{15CAE8CE-9A49-4595-BC27-3B46DEDD98BC}"/>
            </a:ext>
          </a:extLst>
        </xdr:cNvPr>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54119</xdr:rowOff>
    </xdr:from>
    <xdr:ext cx="469744" cy="259045"/>
    <xdr:sp macro="" textlink="">
      <xdr:nvSpPr>
        <xdr:cNvPr id="826" name="【消防施設】&#10;一人当たり面積該当値テキスト">
          <a:extLst>
            <a:ext uri="{FF2B5EF4-FFF2-40B4-BE49-F238E27FC236}">
              <a16:creationId xmlns:a16="http://schemas.microsoft.com/office/drawing/2014/main" id="{C860767C-FDA6-46CF-916B-D22233568656}"/>
            </a:ext>
          </a:extLst>
        </xdr:cNvPr>
        <xdr:cNvSpPr txBox="1"/>
      </xdr:nvSpPr>
      <xdr:spPr>
        <a:xfrm>
          <a:off x="22199600" y="144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97028</xdr:rowOff>
    </xdr:from>
    <xdr:to>
      <xdr:col>112</xdr:col>
      <xdr:colOff>38100</xdr:colOff>
      <xdr:row>86</xdr:row>
      <xdr:rowOff>27178</xdr:rowOff>
    </xdr:to>
    <xdr:sp macro="" textlink="">
      <xdr:nvSpPr>
        <xdr:cNvPr id="827" name="楕円 826">
          <a:extLst>
            <a:ext uri="{FF2B5EF4-FFF2-40B4-BE49-F238E27FC236}">
              <a16:creationId xmlns:a16="http://schemas.microsoft.com/office/drawing/2014/main" id="{F5F5E897-95C3-4C71-AE8D-2E7BBE76584D}"/>
            </a:ext>
          </a:extLst>
        </xdr:cNvPr>
        <xdr:cNvSpPr/>
      </xdr:nvSpPr>
      <xdr:spPr>
        <a:xfrm>
          <a:off x="21272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147828</xdr:rowOff>
    </xdr:to>
    <xdr:cxnSp macro="">
      <xdr:nvCxnSpPr>
        <xdr:cNvPr id="828" name="直線コネクタ 827">
          <a:extLst>
            <a:ext uri="{FF2B5EF4-FFF2-40B4-BE49-F238E27FC236}">
              <a16:creationId xmlns:a16="http://schemas.microsoft.com/office/drawing/2014/main" id="{CE4B391B-230B-4153-BD8A-7293C7C84662}"/>
            </a:ext>
          </a:extLst>
        </xdr:cNvPr>
        <xdr:cNvCxnSpPr/>
      </xdr:nvCxnSpPr>
      <xdr:spPr>
        <a:xfrm flipV="1">
          <a:off x="21323300" y="147187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109982</xdr:rowOff>
    </xdr:from>
    <xdr:to>
      <xdr:col>107</xdr:col>
      <xdr:colOff>101600</xdr:colOff>
      <xdr:row>86</xdr:row>
      <xdr:rowOff>40132</xdr:rowOff>
    </xdr:to>
    <xdr:sp macro="" textlink="">
      <xdr:nvSpPr>
        <xdr:cNvPr id="829" name="楕円 828">
          <a:extLst>
            <a:ext uri="{FF2B5EF4-FFF2-40B4-BE49-F238E27FC236}">
              <a16:creationId xmlns:a16="http://schemas.microsoft.com/office/drawing/2014/main" id="{6ADEA96E-73CF-4E59-80E6-2BD0C509A901}"/>
            </a:ext>
          </a:extLst>
        </xdr:cNvPr>
        <xdr:cNvSpPr/>
      </xdr:nvSpPr>
      <xdr:spPr>
        <a:xfrm>
          <a:off x="20383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147828</xdr:rowOff>
    </xdr:from>
    <xdr:to>
      <xdr:col>111</xdr:col>
      <xdr:colOff>177800</xdr:colOff>
      <xdr:row>85</xdr:row>
      <xdr:rowOff>160782</xdr:rowOff>
    </xdr:to>
    <xdr:cxnSp macro="">
      <xdr:nvCxnSpPr>
        <xdr:cNvPr id="830" name="直線コネクタ 829">
          <a:extLst>
            <a:ext uri="{FF2B5EF4-FFF2-40B4-BE49-F238E27FC236}">
              <a16:creationId xmlns:a16="http://schemas.microsoft.com/office/drawing/2014/main" id="{673A1A16-F86E-44C5-A86E-0D6E5D671B5E}"/>
            </a:ext>
          </a:extLst>
        </xdr:cNvPr>
        <xdr:cNvCxnSpPr/>
      </xdr:nvCxnSpPr>
      <xdr:spPr>
        <a:xfrm flipV="1">
          <a:off x="20434300" y="1472107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112268</xdr:rowOff>
    </xdr:from>
    <xdr:to>
      <xdr:col>102</xdr:col>
      <xdr:colOff>165100</xdr:colOff>
      <xdr:row>86</xdr:row>
      <xdr:rowOff>42418</xdr:rowOff>
    </xdr:to>
    <xdr:sp macro="" textlink="">
      <xdr:nvSpPr>
        <xdr:cNvPr id="831" name="楕円 830">
          <a:extLst>
            <a:ext uri="{FF2B5EF4-FFF2-40B4-BE49-F238E27FC236}">
              <a16:creationId xmlns:a16="http://schemas.microsoft.com/office/drawing/2014/main" id="{2B0D8B22-F77B-4BB6-B782-11881127EBAA}"/>
            </a:ext>
          </a:extLst>
        </xdr:cNvPr>
        <xdr:cNvSpPr/>
      </xdr:nvSpPr>
      <xdr:spPr>
        <a:xfrm>
          <a:off x="19494500" y="146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160782</xdr:rowOff>
    </xdr:from>
    <xdr:to>
      <xdr:col>107</xdr:col>
      <xdr:colOff>50800</xdr:colOff>
      <xdr:row>85</xdr:row>
      <xdr:rowOff>163068</xdr:rowOff>
    </xdr:to>
    <xdr:cxnSp macro="">
      <xdr:nvCxnSpPr>
        <xdr:cNvPr id="832" name="直線コネクタ 831">
          <a:extLst>
            <a:ext uri="{FF2B5EF4-FFF2-40B4-BE49-F238E27FC236}">
              <a16:creationId xmlns:a16="http://schemas.microsoft.com/office/drawing/2014/main" id="{E585A5E0-FA4D-404A-8444-026E49BBD567}"/>
            </a:ext>
          </a:extLst>
        </xdr:cNvPr>
        <xdr:cNvCxnSpPr/>
      </xdr:nvCxnSpPr>
      <xdr:spPr>
        <a:xfrm flipV="1">
          <a:off x="19545300" y="14734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113792</xdr:rowOff>
    </xdr:from>
    <xdr:to>
      <xdr:col>98</xdr:col>
      <xdr:colOff>38100</xdr:colOff>
      <xdr:row>86</xdr:row>
      <xdr:rowOff>43942</xdr:rowOff>
    </xdr:to>
    <xdr:sp macro="" textlink="">
      <xdr:nvSpPr>
        <xdr:cNvPr id="833" name="楕円 832">
          <a:extLst>
            <a:ext uri="{FF2B5EF4-FFF2-40B4-BE49-F238E27FC236}">
              <a16:creationId xmlns:a16="http://schemas.microsoft.com/office/drawing/2014/main" id="{D08E94BD-9845-49CA-B9AA-F66EE71B62FC}"/>
            </a:ext>
          </a:extLst>
        </xdr:cNvPr>
        <xdr:cNvSpPr/>
      </xdr:nvSpPr>
      <xdr:spPr>
        <a:xfrm>
          <a:off x="18605500" y="146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163068</xdr:rowOff>
    </xdr:from>
    <xdr:to>
      <xdr:col>102</xdr:col>
      <xdr:colOff>114300</xdr:colOff>
      <xdr:row>85</xdr:row>
      <xdr:rowOff>164592</xdr:rowOff>
    </xdr:to>
    <xdr:cxnSp macro="">
      <xdr:nvCxnSpPr>
        <xdr:cNvPr id="834" name="直線コネクタ 833">
          <a:extLst>
            <a:ext uri="{FF2B5EF4-FFF2-40B4-BE49-F238E27FC236}">
              <a16:creationId xmlns:a16="http://schemas.microsoft.com/office/drawing/2014/main" id="{59FA82FA-D737-4C04-93DA-E86170180423}"/>
            </a:ext>
          </a:extLst>
        </xdr:cNvPr>
        <xdr:cNvCxnSpPr/>
      </xdr:nvCxnSpPr>
      <xdr:spPr>
        <a:xfrm flipV="1">
          <a:off x="18656300" y="147363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90188</xdr:rowOff>
    </xdr:from>
    <xdr:ext cx="469744" cy="259045"/>
    <xdr:sp macro="" textlink="">
      <xdr:nvSpPr>
        <xdr:cNvPr id="835" name="n_1aveValue【消防施設】&#10;一人当たり面積">
          <a:extLst>
            <a:ext uri="{FF2B5EF4-FFF2-40B4-BE49-F238E27FC236}">
              <a16:creationId xmlns:a16="http://schemas.microsoft.com/office/drawing/2014/main" id="{6128E4B0-D0CE-4023-9D1A-47570FABC72F}"/>
            </a:ext>
          </a:extLst>
        </xdr:cNvPr>
        <xdr:cNvSpPr txBox="1"/>
      </xdr:nvSpPr>
      <xdr:spPr>
        <a:xfrm>
          <a:off x="21075727" y="1312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48785</xdr:rowOff>
    </xdr:from>
    <xdr:ext cx="469744" cy="259045"/>
    <xdr:sp macro="" textlink="">
      <xdr:nvSpPr>
        <xdr:cNvPr id="836" name="n_2aveValue【消防施設】&#10;一人当たり面積">
          <a:extLst>
            <a:ext uri="{FF2B5EF4-FFF2-40B4-BE49-F238E27FC236}">
              <a16:creationId xmlns:a16="http://schemas.microsoft.com/office/drawing/2014/main" id="{A0F8B835-4F0F-4250-86C4-CD300665A89E}"/>
            </a:ext>
          </a:extLst>
        </xdr:cNvPr>
        <xdr:cNvSpPr txBox="1"/>
      </xdr:nvSpPr>
      <xdr:spPr>
        <a:xfrm>
          <a:off x="20199427" y="1479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51071</xdr:rowOff>
    </xdr:from>
    <xdr:ext cx="469744" cy="259045"/>
    <xdr:sp macro="" textlink="">
      <xdr:nvSpPr>
        <xdr:cNvPr id="837" name="n_3aveValue【消防施設】&#10;一人当たり面積">
          <a:extLst>
            <a:ext uri="{FF2B5EF4-FFF2-40B4-BE49-F238E27FC236}">
              <a16:creationId xmlns:a16="http://schemas.microsoft.com/office/drawing/2014/main" id="{821B9FEA-83BC-4D03-ACC2-2BAD4EF619F4}"/>
            </a:ext>
          </a:extLst>
        </xdr:cNvPr>
        <xdr:cNvSpPr txBox="1"/>
      </xdr:nvSpPr>
      <xdr:spPr>
        <a:xfrm>
          <a:off x="193104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838" name="n_4aveValue【消防施設】&#10;一人当たり面積">
          <a:extLst>
            <a:ext uri="{FF2B5EF4-FFF2-40B4-BE49-F238E27FC236}">
              <a16:creationId xmlns:a16="http://schemas.microsoft.com/office/drawing/2014/main" id="{1E1EDE02-55A0-473A-9D4A-F26DF1D9E11A}"/>
            </a:ext>
          </a:extLst>
        </xdr:cNvPr>
        <xdr:cNvSpPr txBox="1"/>
      </xdr:nvSpPr>
      <xdr:spPr>
        <a:xfrm>
          <a:off x="18421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18305</xdr:rowOff>
    </xdr:from>
    <xdr:ext cx="469744" cy="259045"/>
    <xdr:sp macro="" textlink="">
      <xdr:nvSpPr>
        <xdr:cNvPr id="839" name="n_1mainValue【消防施設】&#10;一人当たり面積">
          <a:extLst>
            <a:ext uri="{FF2B5EF4-FFF2-40B4-BE49-F238E27FC236}">
              <a16:creationId xmlns:a16="http://schemas.microsoft.com/office/drawing/2014/main" id="{B858097A-D751-4D86-9820-9B42415E24CE}"/>
            </a:ext>
          </a:extLst>
        </xdr:cNvPr>
        <xdr:cNvSpPr txBox="1"/>
      </xdr:nvSpPr>
      <xdr:spPr>
        <a:xfrm>
          <a:off x="210757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56659</xdr:rowOff>
    </xdr:from>
    <xdr:ext cx="469744" cy="259045"/>
    <xdr:sp macro="" textlink="">
      <xdr:nvSpPr>
        <xdr:cNvPr id="840" name="n_2mainValue【消防施設】&#10;一人当たり面積">
          <a:extLst>
            <a:ext uri="{FF2B5EF4-FFF2-40B4-BE49-F238E27FC236}">
              <a16:creationId xmlns:a16="http://schemas.microsoft.com/office/drawing/2014/main" id="{80746C36-651B-4192-BEC7-3022498FC965}"/>
            </a:ext>
          </a:extLst>
        </xdr:cNvPr>
        <xdr:cNvSpPr txBox="1"/>
      </xdr:nvSpPr>
      <xdr:spPr>
        <a:xfrm>
          <a:off x="20199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58945</xdr:rowOff>
    </xdr:from>
    <xdr:ext cx="469744" cy="259045"/>
    <xdr:sp macro="" textlink="">
      <xdr:nvSpPr>
        <xdr:cNvPr id="841" name="n_3mainValue【消防施設】&#10;一人当たり面積">
          <a:extLst>
            <a:ext uri="{FF2B5EF4-FFF2-40B4-BE49-F238E27FC236}">
              <a16:creationId xmlns:a16="http://schemas.microsoft.com/office/drawing/2014/main" id="{7BA3C51D-20D4-4412-9086-93EDD5298C29}"/>
            </a:ext>
          </a:extLst>
        </xdr:cNvPr>
        <xdr:cNvSpPr txBox="1"/>
      </xdr:nvSpPr>
      <xdr:spPr>
        <a:xfrm>
          <a:off x="19310427" y="1446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60469</xdr:rowOff>
    </xdr:from>
    <xdr:ext cx="469744" cy="259045"/>
    <xdr:sp macro="" textlink="">
      <xdr:nvSpPr>
        <xdr:cNvPr id="842" name="n_4mainValue【消防施設】&#10;一人当たり面積">
          <a:extLst>
            <a:ext uri="{FF2B5EF4-FFF2-40B4-BE49-F238E27FC236}">
              <a16:creationId xmlns:a16="http://schemas.microsoft.com/office/drawing/2014/main" id="{0F853088-2401-4E41-9375-04CD06EA8DE9}"/>
            </a:ext>
          </a:extLst>
        </xdr:cNvPr>
        <xdr:cNvSpPr txBox="1"/>
      </xdr:nvSpPr>
      <xdr:spPr>
        <a:xfrm>
          <a:off x="18421427" y="1446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88E27980-B1EE-4154-9F49-C4171D6822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63D3776F-A9F8-4138-8972-D43F44980A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BF33D943-0619-4A78-A7E1-2D5E461724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AC77CB3D-3981-470B-B10B-1C6D0E67FE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169D04CA-1B6E-4194-9A17-0EBC3C1828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92926B27-E984-4A1B-B66B-96AA7CDFD5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AC77ECC3-BFCC-4C5C-A9F8-D37B5B4351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4E99C498-ACF2-4F18-AE19-71BD9BD883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289F50AA-DEC3-492F-B57D-B5FA9BABBF9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45D76994-DD8B-452C-9898-261FBE4125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EAC6ECE4-AB30-43A2-91CD-10D1855C5E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B1C1BA6D-E67E-4C5C-BC16-E7729CE3402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31674095-2543-4228-98C3-12D37F7786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954E53D6-8606-4881-B27D-419697D6258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B690BFC1-EAF9-4840-AD4B-68103A3A1FB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53BAA5CF-21CF-482B-AF2B-06C35A2E378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3F313EEE-F91A-4776-99AF-C545EAD5C58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1B7B83CC-02A4-44BD-A4C3-95D6FC9204E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D726BF5F-A411-4C6D-B347-D54E9A12993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AA88BD31-1B86-4AE5-ADAB-22AC878CFE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1B008080-9DC1-45E1-90EF-B8E1B2041F7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8302C1D3-E0AF-4428-87C5-282AE13473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CFFA03C5-1692-4D99-A8C8-5D6D6C4BE6F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8B1BD222-DB05-4A80-8FCA-EF9BB60901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8E618AB3-09CF-4901-A7D6-68A41CBD9F2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868" name="直線コネクタ 867">
          <a:extLst>
            <a:ext uri="{FF2B5EF4-FFF2-40B4-BE49-F238E27FC236}">
              <a16:creationId xmlns:a16="http://schemas.microsoft.com/office/drawing/2014/main" id="{921CDFD5-5D85-4E82-94DF-F6D2072781D2}"/>
            </a:ext>
          </a:extLst>
        </xdr:cNvPr>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9" name="【庁舎】&#10;有形固定資産減価償却率最小値テキスト">
          <a:extLst>
            <a:ext uri="{FF2B5EF4-FFF2-40B4-BE49-F238E27FC236}">
              <a16:creationId xmlns:a16="http://schemas.microsoft.com/office/drawing/2014/main" id="{6A42F697-903D-4FBD-A625-D0D9FC0BAAB4}"/>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70" name="直線コネクタ 869">
          <a:extLst>
            <a:ext uri="{FF2B5EF4-FFF2-40B4-BE49-F238E27FC236}">
              <a16:creationId xmlns:a16="http://schemas.microsoft.com/office/drawing/2014/main" id="{A5393FB0-732E-428C-BAF9-442E6A0F0ACF}"/>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1" name="【庁舎】&#10;有形固定資産減価償却率最大値テキスト">
          <a:extLst>
            <a:ext uri="{FF2B5EF4-FFF2-40B4-BE49-F238E27FC236}">
              <a16:creationId xmlns:a16="http://schemas.microsoft.com/office/drawing/2014/main" id="{94F971A1-78C3-4F97-8C16-22C0FEF7EA8A}"/>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2" name="直線コネクタ 871">
          <a:extLst>
            <a:ext uri="{FF2B5EF4-FFF2-40B4-BE49-F238E27FC236}">
              <a16:creationId xmlns:a16="http://schemas.microsoft.com/office/drawing/2014/main" id="{19A3AB36-6819-4005-8D61-ADEE744FDC9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3" name="【庁舎】&#10;有形固定資産減価償却率平均値テキスト">
          <a:extLst>
            <a:ext uri="{FF2B5EF4-FFF2-40B4-BE49-F238E27FC236}">
              <a16:creationId xmlns:a16="http://schemas.microsoft.com/office/drawing/2014/main" id="{A3D992FE-871D-43AF-8EFE-B03A4F85BAD4}"/>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4" name="フローチャート: 判断 873">
          <a:extLst>
            <a:ext uri="{FF2B5EF4-FFF2-40B4-BE49-F238E27FC236}">
              <a16:creationId xmlns:a16="http://schemas.microsoft.com/office/drawing/2014/main" id="{562E6878-100C-4D04-BF16-72E35FCD5195}"/>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5" name="フローチャート: 判断 874">
          <a:extLst>
            <a:ext uri="{FF2B5EF4-FFF2-40B4-BE49-F238E27FC236}">
              <a16:creationId xmlns:a16="http://schemas.microsoft.com/office/drawing/2014/main" id="{E9D1F55C-CD26-402C-BB71-F52FE779C766}"/>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6" name="フローチャート: 判断 875">
          <a:extLst>
            <a:ext uri="{FF2B5EF4-FFF2-40B4-BE49-F238E27FC236}">
              <a16:creationId xmlns:a16="http://schemas.microsoft.com/office/drawing/2014/main" id="{9A2C14A1-E80C-4277-BE5A-CF7DB08BC64B}"/>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7" name="フローチャート: 判断 876">
          <a:extLst>
            <a:ext uri="{FF2B5EF4-FFF2-40B4-BE49-F238E27FC236}">
              <a16:creationId xmlns:a16="http://schemas.microsoft.com/office/drawing/2014/main" id="{DA1F6DD8-48BC-475A-8B66-5C39C37ED777}"/>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8" name="フローチャート: 判断 877">
          <a:extLst>
            <a:ext uri="{FF2B5EF4-FFF2-40B4-BE49-F238E27FC236}">
              <a16:creationId xmlns:a16="http://schemas.microsoft.com/office/drawing/2014/main" id="{6555CCED-16FB-47BA-BC45-652308B50C73}"/>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5AA5A81-92EC-4DC4-9AC4-3B3AFBB1D21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D7DB825-0E29-4B3C-AF3A-C54EB5F347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9E106DF-BF47-4BFA-940F-C42BFD03B4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A5D66EEB-6CB1-454B-A1FE-7F1523FFAF9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837B4BD-C16E-46F3-9BA0-279912C01A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118473</xdr:rowOff>
    </xdr:from>
    <xdr:to>
      <xdr:col>85</xdr:col>
      <xdr:colOff>177800</xdr:colOff>
      <xdr:row>107</xdr:row>
      <xdr:rowOff>48623</xdr:rowOff>
    </xdr:to>
    <xdr:sp macro="" textlink="">
      <xdr:nvSpPr>
        <xdr:cNvPr id="884" name="楕円 883">
          <a:extLst>
            <a:ext uri="{FF2B5EF4-FFF2-40B4-BE49-F238E27FC236}">
              <a16:creationId xmlns:a16="http://schemas.microsoft.com/office/drawing/2014/main" id="{F2FAC18D-EE8E-4976-AA8F-62B94400FDE0}"/>
            </a:ext>
          </a:extLst>
        </xdr:cNvPr>
        <xdr:cNvSpPr/>
      </xdr:nvSpPr>
      <xdr:spPr>
        <a:xfrm>
          <a:off x="162687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96900</xdr:rowOff>
    </xdr:from>
    <xdr:ext cx="405111" cy="259045"/>
    <xdr:sp macro="" textlink="">
      <xdr:nvSpPr>
        <xdr:cNvPr id="885" name="【庁舎】&#10;有形固定資産減価償却率該当値テキスト">
          <a:extLst>
            <a:ext uri="{FF2B5EF4-FFF2-40B4-BE49-F238E27FC236}">
              <a16:creationId xmlns:a16="http://schemas.microsoft.com/office/drawing/2014/main" id="{126D5EAB-D7CE-42D6-B9AF-77088D0B65D3}"/>
            </a:ext>
          </a:extLst>
        </xdr:cNvPr>
        <xdr:cNvSpPr txBox="1"/>
      </xdr:nvSpPr>
      <xdr:spPr>
        <a:xfrm>
          <a:off x="16357600"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886" name="楕円 885">
          <a:extLst>
            <a:ext uri="{FF2B5EF4-FFF2-40B4-BE49-F238E27FC236}">
              <a16:creationId xmlns:a16="http://schemas.microsoft.com/office/drawing/2014/main" id="{11172D98-87FA-4032-A212-8B1B8D245842}"/>
            </a:ext>
          </a:extLst>
        </xdr:cNvPr>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169273</xdr:rowOff>
    </xdr:to>
    <xdr:cxnSp macro="">
      <xdr:nvCxnSpPr>
        <xdr:cNvPr id="887" name="直線コネクタ 886">
          <a:extLst>
            <a:ext uri="{FF2B5EF4-FFF2-40B4-BE49-F238E27FC236}">
              <a16:creationId xmlns:a16="http://schemas.microsoft.com/office/drawing/2014/main" id="{E334C2B4-D812-4084-B32D-F2494ABAE16F}"/>
            </a:ext>
          </a:extLst>
        </xdr:cNvPr>
        <xdr:cNvCxnSpPr/>
      </xdr:nvCxnSpPr>
      <xdr:spPr>
        <a:xfrm>
          <a:off x="15481300" y="183103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53158</xdr:rowOff>
    </xdr:from>
    <xdr:to>
      <xdr:col>76</xdr:col>
      <xdr:colOff>165100</xdr:colOff>
      <xdr:row>106</xdr:row>
      <xdr:rowOff>154758</xdr:rowOff>
    </xdr:to>
    <xdr:sp macro="" textlink="">
      <xdr:nvSpPr>
        <xdr:cNvPr id="888" name="楕円 887">
          <a:extLst>
            <a:ext uri="{FF2B5EF4-FFF2-40B4-BE49-F238E27FC236}">
              <a16:creationId xmlns:a16="http://schemas.microsoft.com/office/drawing/2014/main" id="{CB6C95ED-0631-4D6C-84CA-566BF61CEE64}"/>
            </a:ext>
          </a:extLst>
        </xdr:cNvPr>
        <xdr:cNvSpPr/>
      </xdr:nvSpPr>
      <xdr:spPr>
        <a:xfrm>
          <a:off x="14541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103958</xdr:rowOff>
    </xdr:from>
    <xdr:to>
      <xdr:col>81</xdr:col>
      <xdr:colOff>50800</xdr:colOff>
      <xdr:row>106</xdr:row>
      <xdr:rowOff>136616</xdr:rowOff>
    </xdr:to>
    <xdr:cxnSp macro="">
      <xdr:nvCxnSpPr>
        <xdr:cNvPr id="889" name="直線コネクタ 888">
          <a:extLst>
            <a:ext uri="{FF2B5EF4-FFF2-40B4-BE49-F238E27FC236}">
              <a16:creationId xmlns:a16="http://schemas.microsoft.com/office/drawing/2014/main" id="{C1C3C9E3-C73F-41F6-938B-CD23698E35E1}"/>
            </a:ext>
          </a:extLst>
        </xdr:cNvPr>
        <xdr:cNvCxnSpPr/>
      </xdr:nvCxnSpPr>
      <xdr:spPr>
        <a:xfrm>
          <a:off x="14592300" y="182776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890" name="楕円 889">
          <a:extLst>
            <a:ext uri="{FF2B5EF4-FFF2-40B4-BE49-F238E27FC236}">
              <a16:creationId xmlns:a16="http://schemas.microsoft.com/office/drawing/2014/main" id="{4B6C6C1C-0DFB-431A-80F4-7F500D7DA35B}"/>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103958</xdr:rowOff>
    </xdr:to>
    <xdr:cxnSp macro="">
      <xdr:nvCxnSpPr>
        <xdr:cNvPr id="891" name="直線コネクタ 890">
          <a:extLst>
            <a:ext uri="{FF2B5EF4-FFF2-40B4-BE49-F238E27FC236}">
              <a16:creationId xmlns:a16="http://schemas.microsoft.com/office/drawing/2014/main" id="{6255CA19-3AC4-4CBC-A998-4C9B6B175777}"/>
            </a:ext>
          </a:extLst>
        </xdr:cNvPr>
        <xdr:cNvCxnSpPr/>
      </xdr:nvCxnSpPr>
      <xdr:spPr>
        <a:xfrm>
          <a:off x="13703300" y="182450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892" name="楕円 891">
          <a:extLst>
            <a:ext uri="{FF2B5EF4-FFF2-40B4-BE49-F238E27FC236}">
              <a16:creationId xmlns:a16="http://schemas.microsoft.com/office/drawing/2014/main" id="{8E38D6F8-A470-4125-BA80-0A5913ACCE71}"/>
            </a:ext>
          </a:extLst>
        </xdr:cNvPr>
        <xdr:cNvSpPr/>
      </xdr:nvSpPr>
      <xdr:spPr>
        <a:xfrm>
          <a:off x="1276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71301</xdr:rowOff>
    </xdr:to>
    <xdr:cxnSp macro="">
      <xdr:nvCxnSpPr>
        <xdr:cNvPr id="893" name="直線コネクタ 892">
          <a:extLst>
            <a:ext uri="{FF2B5EF4-FFF2-40B4-BE49-F238E27FC236}">
              <a16:creationId xmlns:a16="http://schemas.microsoft.com/office/drawing/2014/main" id="{84ACAC1D-D3A5-46B1-AE2F-30FA86526F0F}"/>
            </a:ext>
          </a:extLst>
        </xdr:cNvPr>
        <xdr:cNvCxnSpPr/>
      </xdr:nvCxnSpPr>
      <xdr:spPr>
        <a:xfrm>
          <a:off x="12814300" y="18245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4" name="n_1aveValue【庁舎】&#10;有形固定資産減価償却率">
          <a:extLst>
            <a:ext uri="{FF2B5EF4-FFF2-40B4-BE49-F238E27FC236}">
              <a16:creationId xmlns:a16="http://schemas.microsoft.com/office/drawing/2014/main" id="{FF7C2549-13B4-4AFB-8D00-4B776FD4CC38}"/>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5" name="n_2aveValue【庁舎】&#10;有形固定資産減価償却率">
          <a:extLst>
            <a:ext uri="{FF2B5EF4-FFF2-40B4-BE49-F238E27FC236}">
              <a16:creationId xmlns:a16="http://schemas.microsoft.com/office/drawing/2014/main" id="{5D49CD7A-C62D-42EF-B004-A65831BDDD5B}"/>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6" name="n_3aveValue【庁舎】&#10;有形固定資産減価償却率">
          <a:extLst>
            <a:ext uri="{FF2B5EF4-FFF2-40B4-BE49-F238E27FC236}">
              <a16:creationId xmlns:a16="http://schemas.microsoft.com/office/drawing/2014/main" id="{89A458B7-ECBA-4571-80F0-B896BCDE27AB}"/>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7" name="n_4aveValue【庁舎】&#10;有形固定資産減価償却率">
          <a:extLst>
            <a:ext uri="{FF2B5EF4-FFF2-40B4-BE49-F238E27FC236}">
              <a16:creationId xmlns:a16="http://schemas.microsoft.com/office/drawing/2014/main" id="{DCF4ABBC-C317-49A4-9E34-2E9D3FA639FE}"/>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898" name="n_1mainValue【庁舎】&#10;有形固定資産減価償却率">
          <a:extLst>
            <a:ext uri="{FF2B5EF4-FFF2-40B4-BE49-F238E27FC236}">
              <a16:creationId xmlns:a16="http://schemas.microsoft.com/office/drawing/2014/main" id="{D05272B6-8E2F-4CF6-AC3F-AAA6CF207D77}"/>
            </a:ext>
          </a:extLst>
        </xdr:cNvPr>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145885</xdr:rowOff>
    </xdr:from>
    <xdr:ext cx="405111" cy="259045"/>
    <xdr:sp macro="" textlink="">
      <xdr:nvSpPr>
        <xdr:cNvPr id="899" name="n_2mainValue【庁舎】&#10;有形固定資産減価償却率">
          <a:extLst>
            <a:ext uri="{FF2B5EF4-FFF2-40B4-BE49-F238E27FC236}">
              <a16:creationId xmlns:a16="http://schemas.microsoft.com/office/drawing/2014/main" id="{086F8458-E7DE-442C-9A65-E8F37CCE2803}"/>
            </a:ext>
          </a:extLst>
        </xdr:cNvPr>
        <xdr:cNvSpPr txBox="1"/>
      </xdr:nvSpPr>
      <xdr:spPr>
        <a:xfrm>
          <a:off x="14389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900" name="n_3mainValue【庁舎】&#10;有形固定資産減価償却率">
          <a:extLst>
            <a:ext uri="{FF2B5EF4-FFF2-40B4-BE49-F238E27FC236}">
              <a16:creationId xmlns:a16="http://schemas.microsoft.com/office/drawing/2014/main" id="{CBEC8C8E-4B7C-4C7B-9C90-915648C5D939}"/>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901" name="n_4mainValue【庁舎】&#10;有形固定資産減価償却率">
          <a:extLst>
            <a:ext uri="{FF2B5EF4-FFF2-40B4-BE49-F238E27FC236}">
              <a16:creationId xmlns:a16="http://schemas.microsoft.com/office/drawing/2014/main" id="{CD1C612F-FA96-4816-8762-496B74E2B449}"/>
            </a:ext>
          </a:extLst>
        </xdr:cNvPr>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7219B758-6537-4C63-861D-B8FE49CFF7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FFF51EB6-BC85-4FB7-81D4-75281DEBF2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6250178A-BB9D-4EFF-ABCB-531982D060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AA9EB416-FC69-407B-A7F5-F657FAF7C3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41F3AF87-BA72-40FA-A38E-C5356604EB2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DE017D00-F591-406B-A18E-8B1F226D7A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A4B9F909-B39C-4E54-AEA5-C013F61873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A00E1D81-10C3-4CF1-A5EC-B597899BF9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5860F7F6-4CA1-4311-8D48-53A60BBD78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8E0F6787-E00C-4B5C-B451-BF0F6DEF05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a:extLst>
            <a:ext uri="{FF2B5EF4-FFF2-40B4-BE49-F238E27FC236}">
              <a16:creationId xmlns:a16="http://schemas.microsoft.com/office/drawing/2014/main" id="{62C82E07-D64B-400E-B3B4-CFF22294E5F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a:extLst>
            <a:ext uri="{FF2B5EF4-FFF2-40B4-BE49-F238E27FC236}">
              <a16:creationId xmlns:a16="http://schemas.microsoft.com/office/drawing/2014/main" id="{E98275DF-27E4-4665-8511-A90F4C3E5E0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a:extLst>
            <a:ext uri="{FF2B5EF4-FFF2-40B4-BE49-F238E27FC236}">
              <a16:creationId xmlns:a16="http://schemas.microsoft.com/office/drawing/2014/main" id="{13DF3AA7-3821-40DB-8AEC-5AFD0C9BA7E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a:extLst>
            <a:ext uri="{FF2B5EF4-FFF2-40B4-BE49-F238E27FC236}">
              <a16:creationId xmlns:a16="http://schemas.microsoft.com/office/drawing/2014/main" id="{9B5D3071-A276-4100-99F4-33FBAFFEA79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a:extLst>
            <a:ext uri="{FF2B5EF4-FFF2-40B4-BE49-F238E27FC236}">
              <a16:creationId xmlns:a16="http://schemas.microsoft.com/office/drawing/2014/main" id="{F5EE8DAD-0FCD-4F86-A690-2C51F071710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a:extLst>
            <a:ext uri="{FF2B5EF4-FFF2-40B4-BE49-F238E27FC236}">
              <a16:creationId xmlns:a16="http://schemas.microsoft.com/office/drawing/2014/main" id="{CFE1157F-8BF4-411A-8552-F52DFE5D95B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a:extLst>
            <a:ext uri="{FF2B5EF4-FFF2-40B4-BE49-F238E27FC236}">
              <a16:creationId xmlns:a16="http://schemas.microsoft.com/office/drawing/2014/main" id="{423393D2-0352-4992-B482-964C8C6BAC9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a:extLst>
            <a:ext uri="{FF2B5EF4-FFF2-40B4-BE49-F238E27FC236}">
              <a16:creationId xmlns:a16="http://schemas.microsoft.com/office/drawing/2014/main" id="{91646976-7874-41F9-86BB-067AFACC426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a:extLst>
            <a:ext uri="{FF2B5EF4-FFF2-40B4-BE49-F238E27FC236}">
              <a16:creationId xmlns:a16="http://schemas.microsoft.com/office/drawing/2014/main" id="{09551478-D83F-4967-8C43-E9C4AB83ABD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a:extLst>
            <a:ext uri="{FF2B5EF4-FFF2-40B4-BE49-F238E27FC236}">
              <a16:creationId xmlns:a16="http://schemas.microsoft.com/office/drawing/2014/main" id="{DB57C64C-FC0F-4102-8CC6-38C14EAC7F0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15732857-3253-46BC-8AB5-8E6EA9DFEA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8A606570-F6F1-4B90-B125-8D30F99B12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77FA653A-ABB3-4CB7-AB99-15B7BF973E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925" name="直線コネクタ 924">
          <a:extLst>
            <a:ext uri="{FF2B5EF4-FFF2-40B4-BE49-F238E27FC236}">
              <a16:creationId xmlns:a16="http://schemas.microsoft.com/office/drawing/2014/main" id="{FA003457-ADBD-4CAF-8097-9BEABD35D33C}"/>
            </a:ext>
          </a:extLst>
        </xdr:cNvPr>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6" name="【庁舎】&#10;一人当たり面積最小値テキスト">
          <a:extLst>
            <a:ext uri="{FF2B5EF4-FFF2-40B4-BE49-F238E27FC236}">
              <a16:creationId xmlns:a16="http://schemas.microsoft.com/office/drawing/2014/main" id="{51359E8B-44F7-4EF7-BBEB-2B3BE3536F9F}"/>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7" name="直線コネクタ 926">
          <a:extLst>
            <a:ext uri="{FF2B5EF4-FFF2-40B4-BE49-F238E27FC236}">
              <a16:creationId xmlns:a16="http://schemas.microsoft.com/office/drawing/2014/main" id="{58F42121-723E-4456-9BA1-9A11C3482B05}"/>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928" name="【庁舎】&#10;一人当たり面積最大値テキスト">
          <a:extLst>
            <a:ext uri="{FF2B5EF4-FFF2-40B4-BE49-F238E27FC236}">
              <a16:creationId xmlns:a16="http://schemas.microsoft.com/office/drawing/2014/main" id="{21FD0244-6D9A-43F0-BAE0-E1B4A16DA4BB}"/>
            </a:ext>
          </a:extLst>
        </xdr:cNvPr>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929" name="直線コネクタ 928">
          <a:extLst>
            <a:ext uri="{FF2B5EF4-FFF2-40B4-BE49-F238E27FC236}">
              <a16:creationId xmlns:a16="http://schemas.microsoft.com/office/drawing/2014/main" id="{FCD94CBC-5373-4AB1-896A-39A1A6419B65}"/>
            </a:ext>
          </a:extLst>
        </xdr:cNvPr>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930" name="【庁舎】&#10;一人当たり面積平均値テキスト">
          <a:extLst>
            <a:ext uri="{FF2B5EF4-FFF2-40B4-BE49-F238E27FC236}">
              <a16:creationId xmlns:a16="http://schemas.microsoft.com/office/drawing/2014/main" id="{C38BD7E5-C893-4E1D-A4C2-F4F4D6626D85}"/>
            </a:ext>
          </a:extLst>
        </xdr:cNvPr>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1" name="フローチャート: 判断 930">
          <a:extLst>
            <a:ext uri="{FF2B5EF4-FFF2-40B4-BE49-F238E27FC236}">
              <a16:creationId xmlns:a16="http://schemas.microsoft.com/office/drawing/2014/main" id="{95339AE3-1BEA-4250-86C5-9D8BF8B640BF}"/>
            </a:ext>
          </a:extLst>
        </xdr:cNvPr>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76836</xdr:rowOff>
    </xdr:from>
    <xdr:to>
      <xdr:col>112</xdr:col>
      <xdr:colOff>38100</xdr:colOff>
      <xdr:row>105</xdr:row>
      <xdr:rowOff>6986</xdr:rowOff>
    </xdr:to>
    <xdr:sp macro="" textlink="">
      <xdr:nvSpPr>
        <xdr:cNvPr id="932" name="フローチャート: 判断 931">
          <a:extLst>
            <a:ext uri="{FF2B5EF4-FFF2-40B4-BE49-F238E27FC236}">
              <a16:creationId xmlns:a16="http://schemas.microsoft.com/office/drawing/2014/main" id="{D9304157-4399-4080-AD95-DB1CBA7E2508}"/>
            </a:ext>
          </a:extLst>
        </xdr:cNvPr>
        <xdr:cNvSpPr/>
      </xdr:nvSpPr>
      <xdr:spPr>
        <a:xfrm>
          <a:off x="21272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67311</xdr:rowOff>
    </xdr:from>
    <xdr:to>
      <xdr:col>107</xdr:col>
      <xdr:colOff>101600</xdr:colOff>
      <xdr:row>104</xdr:row>
      <xdr:rowOff>168911</xdr:rowOff>
    </xdr:to>
    <xdr:sp macro="" textlink="">
      <xdr:nvSpPr>
        <xdr:cNvPr id="933" name="フローチャート: 判断 932">
          <a:extLst>
            <a:ext uri="{FF2B5EF4-FFF2-40B4-BE49-F238E27FC236}">
              <a16:creationId xmlns:a16="http://schemas.microsoft.com/office/drawing/2014/main" id="{27A3F580-01C0-40DF-8636-93960DF456D5}"/>
            </a:ext>
          </a:extLst>
        </xdr:cNvPr>
        <xdr:cNvSpPr/>
      </xdr:nvSpPr>
      <xdr:spPr>
        <a:xfrm>
          <a:off x="20383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99695</xdr:rowOff>
    </xdr:from>
    <xdr:to>
      <xdr:col>102</xdr:col>
      <xdr:colOff>165100</xdr:colOff>
      <xdr:row>105</xdr:row>
      <xdr:rowOff>29845</xdr:rowOff>
    </xdr:to>
    <xdr:sp macro="" textlink="">
      <xdr:nvSpPr>
        <xdr:cNvPr id="934" name="フローチャート: 判断 933">
          <a:extLst>
            <a:ext uri="{FF2B5EF4-FFF2-40B4-BE49-F238E27FC236}">
              <a16:creationId xmlns:a16="http://schemas.microsoft.com/office/drawing/2014/main" id="{24A04A85-2225-4DB8-9373-BBF27F656BE7}"/>
            </a:ext>
          </a:extLst>
        </xdr:cNvPr>
        <xdr:cNvSpPr/>
      </xdr:nvSpPr>
      <xdr:spPr>
        <a:xfrm>
          <a:off x="19494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111125</xdr:rowOff>
    </xdr:from>
    <xdr:to>
      <xdr:col>98</xdr:col>
      <xdr:colOff>38100</xdr:colOff>
      <xdr:row>105</xdr:row>
      <xdr:rowOff>41275</xdr:rowOff>
    </xdr:to>
    <xdr:sp macro="" textlink="">
      <xdr:nvSpPr>
        <xdr:cNvPr id="935" name="フローチャート: 判断 934">
          <a:extLst>
            <a:ext uri="{FF2B5EF4-FFF2-40B4-BE49-F238E27FC236}">
              <a16:creationId xmlns:a16="http://schemas.microsoft.com/office/drawing/2014/main" id="{92C9F5E7-8346-487C-A45F-56C84AB12627}"/>
            </a:ext>
          </a:extLst>
        </xdr:cNvPr>
        <xdr:cNvSpPr/>
      </xdr:nvSpPr>
      <xdr:spPr>
        <a:xfrm>
          <a:off x="18605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A7CCB88-BA98-42ED-9745-F6880D085F7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841B7CE-6D31-41D3-870B-A7E4EB70475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0E9616F-55B0-44D5-A643-0C5C299C85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994A838-4CDB-40CF-8B47-E0F20E2875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E98E2FD-3FC5-4193-BCD0-2FF50228CE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116839</xdr:rowOff>
    </xdr:from>
    <xdr:to>
      <xdr:col>116</xdr:col>
      <xdr:colOff>114300</xdr:colOff>
      <xdr:row>104</xdr:row>
      <xdr:rowOff>46989</xdr:rowOff>
    </xdr:to>
    <xdr:sp macro="" textlink="">
      <xdr:nvSpPr>
        <xdr:cNvPr id="941" name="楕円 940">
          <a:extLst>
            <a:ext uri="{FF2B5EF4-FFF2-40B4-BE49-F238E27FC236}">
              <a16:creationId xmlns:a16="http://schemas.microsoft.com/office/drawing/2014/main" id="{8B99C792-1E64-470D-B6A3-D21D732A92DA}"/>
            </a:ext>
          </a:extLst>
        </xdr:cNvPr>
        <xdr:cNvSpPr/>
      </xdr:nvSpPr>
      <xdr:spPr>
        <a:xfrm>
          <a:off x="22110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139716</xdr:rowOff>
    </xdr:from>
    <xdr:ext cx="469744" cy="259045"/>
    <xdr:sp macro="" textlink="">
      <xdr:nvSpPr>
        <xdr:cNvPr id="942" name="【庁舎】&#10;一人当たり面積該当値テキスト">
          <a:extLst>
            <a:ext uri="{FF2B5EF4-FFF2-40B4-BE49-F238E27FC236}">
              <a16:creationId xmlns:a16="http://schemas.microsoft.com/office/drawing/2014/main" id="{09B564C2-84DE-4A10-80D0-23507E74512B}"/>
            </a:ext>
          </a:extLst>
        </xdr:cNvPr>
        <xdr:cNvSpPr txBox="1"/>
      </xdr:nvSpPr>
      <xdr:spPr>
        <a:xfrm>
          <a:off x="22199600"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130175</xdr:rowOff>
    </xdr:from>
    <xdr:to>
      <xdr:col>112</xdr:col>
      <xdr:colOff>38100</xdr:colOff>
      <xdr:row>104</xdr:row>
      <xdr:rowOff>60325</xdr:rowOff>
    </xdr:to>
    <xdr:sp macro="" textlink="">
      <xdr:nvSpPr>
        <xdr:cNvPr id="943" name="楕円 942">
          <a:extLst>
            <a:ext uri="{FF2B5EF4-FFF2-40B4-BE49-F238E27FC236}">
              <a16:creationId xmlns:a16="http://schemas.microsoft.com/office/drawing/2014/main" id="{2E3C87A0-06A8-4E37-A840-812F0A320A30}"/>
            </a:ext>
          </a:extLst>
        </xdr:cNvPr>
        <xdr:cNvSpPr/>
      </xdr:nvSpPr>
      <xdr:spPr>
        <a:xfrm>
          <a:off x="21272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167639</xdr:rowOff>
    </xdr:from>
    <xdr:to>
      <xdr:col>116</xdr:col>
      <xdr:colOff>63500</xdr:colOff>
      <xdr:row>104</xdr:row>
      <xdr:rowOff>9525</xdr:rowOff>
    </xdr:to>
    <xdr:cxnSp macro="">
      <xdr:nvCxnSpPr>
        <xdr:cNvPr id="944" name="直線コネクタ 943">
          <a:extLst>
            <a:ext uri="{FF2B5EF4-FFF2-40B4-BE49-F238E27FC236}">
              <a16:creationId xmlns:a16="http://schemas.microsoft.com/office/drawing/2014/main" id="{70231F0E-B907-41C0-81F1-1A10A6229A52}"/>
            </a:ext>
          </a:extLst>
        </xdr:cNvPr>
        <xdr:cNvCxnSpPr/>
      </xdr:nvCxnSpPr>
      <xdr:spPr>
        <a:xfrm flipV="1">
          <a:off x="21323300" y="1782698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143511</xdr:rowOff>
    </xdr:from>
    <xdr:to>
      <xdr:col>107</xdr:col>
      <xdr:colOff>101600</xdr:colOff>
      <xdr:row>104</xdr:row>
      <xdr:rowOff>73661</xdr:rowOff>
    </xdr:to>
    <xdr:sp macro="" textlink="">
      <xdr:nvSpPr>
        <xdr:cNvPr id="945" name="楕円 944">
          <a:extLst>
            <a:ext uri="{FF2B5EF4-FFF2-40B4-BE49-F238E27FC236}">
              <a16:creationId xmlns:a16="http://schemas.microsoft.com/office/drawing/2014/main" id="{25BCC13E-9BEA-4236-B973-0C2D355FB0BB}"/>
            </a:ext>
          </a:extLst>
        </xdr:cNvPr>
        <xdr:cNvSpPr/>
      </xdr:nvSpPr>
      <xdr:spPr>
        <a:xfrm>
          <a:off x="20383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9525</xdr:rowOff>
    </xdr:from>
    <xdr:to>
      <xdr:col>111</xdr:col>
      <xdr:colOff>177800</xdr:colOff>
      <xdr:row>104</xdr:row>
      <xdr:rowOff>22861</xdr:rowOff>
    </xdr:to>
    <xdr:cxnSp macro="">
      <xdr:nvCxnSpPr>
        <xdr:cNvPr id="946" name="直線コネクタ 945">
          <a:extLst>
            <a:ext uri="{FF2B5EF4-FFF2-40B4-BE49-F238E27FC236}">
              <a16:creationId xmlns:a16="http://schemas.microsoft.com/office/drawing/2014/main" id="{B3D06A10-6A05-430E-A31D-1BDC71F34BFC}"/>
            </a:ext>
          </a:extLst>
        </xdr:cNvPr>
        <xdr:cNvCxnSpPr/>
      </xdr:nvCxnSpPr>
      <xdr:spPr>
        <a:xfrm flipV="1">
          <a:off x="20434300" y="178403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947" name="楕円 946">
          <a:extLst>
            <a:ext uri="{FF2B5EF4-FFF2-40B4-BE49-F238E27FC236}">
              <a16:creationId xmlns:a16="http://schemas.microsoft.com/office/drawing/2014/main" id="{915E9FCC-4901-473C-B48D-8FB1665ED180}"/>
            </a:ext>
          </a:extLst>
        </xdr:cNvPr>
        <xdr:cNvSpPr/>
      </xdr:nvSpPr>
      <xdr:spPr>
        <a:xfrm>
          <a:off x="19494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22861</xdr:rowOff>
    </xdr:from>
    <xdr:to>
      <xdr:col>107</xdr:col>
      <xdr:colOff>50800</xdr:colOff>
      <xdr:row>104</xdr:row>
      <xdr:rowOff>36195</xdr:rowOff>
    </xdr:to>
    <xdr:cxnSp macro="">
      <xdr:nvCxnSpPr>
        <xdr:cNvPr id="948" name="直線コネクタ 947">
          <a:extLst>
            <a:ext uri="{FF2B5EF4-FFF2-40B4-BE49-F238E27FC236}">
              <a16:creationId xmlns:a16="http://schemas.microsoft.com/office/drawing/2014/main" id="{EE9A3724-2E47-4E98-B4B6-1118A77221A8}"/>
            </a:ext>
          </a:extLst>
        </xdr:cNvPr>
        <xdr:cNvCxnSpPr/>
      </xdr:nvCxnSpPr>
      <xdr:spPr>
        <a:xfrm flipV="1">
          <a:off x="19545300" y="178536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170180</xdr:rowOff>
    </xdr:from>
    <xdr:to>
      <xdr:col>98</xdr:col>
      <xdr:colOff>38100</xdr:colOff>
      <xdr:row>104</xdr:row>
      <xdr:rowOff>100330</xdr:rowOff>
    </xdr:to>
    <xdr:sp macro="" textlink="">
      <xdr:nvSpPr>
        <xdr:cNvPr id="949" name="楕円 948">
          <a:extLst>
            <a:ext uri="{FF2B5EF4-FFF2-40B4-BE49-F238E27FC236}">
              <a16:creationId xmlns:a16="http://schemas.microsoft.com/office/drawing/2014/main" id="{1ECE4EEC-3972-440A-9C24-7EA027A9E9EE}"/>
            </a:ext>
          </a:extLst>
        </xdr:cNvPr>
        <xdr:cNvSpPr/>
      </xdr:nvSpPr>
      <xdr:spPr>
        <a:xfrm>
          <a:off x="18605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36195</xdr:rowOff>
    </xdr:from>
    <xdr:to>
      <xdr:col>102</xdr:col>
      <xdr:colOff>114300</xdr:colOff>
      <xdr:row>104</xdr:row>
      <xdr:rowOff>49530</xdr:rowOff>
    </xdr:to>
    <xdr:cxnSp macro="">
      <xdr:nvCxnSpPr>
        <xdr:cNvPr id="950" name="直線コネクタ 949">
          <a:extLst>
            <a:ext uri="{FF2B5EF4-FFF2-40B4-BE49-F238E27FC236}">
              <a16:creationId xmlns:a16="http://schemas.microsoft.com/office/drawing/2014/main" id="{358E2700-B2EB-4038-860F-A54CD6CA2A83}"/>
            </a:ext>
          </a:extLst>
        </xdr:cNvPr>
        <xdr:cNvCxnSpPr/>
      </xdr:nvCxnSpPr>
      <xdr:spPr>
        <a:xfrm flipV="1">
          <a:off x="18656300" y="178669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169563</xdr:rowOff>
    </xdr:from>
    <xdr:ext cx="469744" cy="259045"/>
    <xdr:sp macro="" textlink="">
      <xdr:nvSpPr>
        <xdr:cNvPr id="951" name="n_1aveValue【庁舎】&#10;一人当たり面積">
          <a:extLst>
            <a:ext uri="{FF2B5EF4-FFF2-40B4-BE49-F238E27FC236}">
              <a16:creationId xmlns:a16="http://schemas.microsoft.com/office/drawing/2014/main" id="{97AC949F-AF94-4F62-94E6-D7EA250BEAA5}"/>
            </a:ext>
          </a:extLst>
        </xdr:cNvPr>
        <xdr:cNvSpPr txBox="1"/>
      </xdr:nvSpPr>
      <xdr:spPr>
        <a:xfrm>
          <a:off x="21075727" y="180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160038</xdr:rowOff>
    </xdr:from>
    <xdr:ext cx="469744" cy="259045"/>
    <xdr:sp macro="" textlink="">
      <xdr:nvSpPr>
        <xdr:cNvPr id="952" name="n_2aveValue【庁舎】&#10;一人当たり面積">
          <a:extLst>
            <a:ext uri="{FF2B5EF4-FFF2-40B4-BE49-F238E27FC236}">
              <a16:creationId xmlns:a16="http://schemas.microsoft.com/office/drawing/2014/main" id="{DE9842E6-426F-4985-99CC-29679E4D1D07}"/>
            </a:ext>
          </a:extLst>
        </xdr:cNvPr>
        <xdr:cNvSpPr txBox="1"/>
      </xdr:nvSpPr>
      <xdr:spPr>
        <a:xfrm>
          <a:off x="20199427" y="179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20972</xdr:rowOff>
    </xdr:from>
    <xdr:ext cx="469744" cy="259045"/>
    <xdr:sp macro="" textlink="">
      <xdr:nvSpPr>
        <xdr:cNvPr id="953" name="n_3aveValue【庁舎】&#10;一人当たり面積">
          <a:extLst>
            <a:ext uri="{FF2B5EF4-FFF2-40B4-BE49-F238E27FC236}">
              <a16:creationId xmlns:a16="http://schemas.microsoft.com/office/drawing/2014/main" id="{F0C551FB-B0B2-41D2-8F3A-8BE94CFF16B9}"/>
            </a:ext>
          </a:extLst>
        </xdr:cNvPr>
        <xdr:cNvSpPr txBox="1"/>
      </xdr:nvSpPr>
      <xdr:spPr>
        <a:xfrm>
          <a:off x="19310427" y="180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32402</xdr:rowOff>
    </xdr:from>
    <xdr:ext cx="469744" cy="259045"/>
    <xdr:sp macro="" textlink="">
      <xdr:nvSpPr>
        <xdr:cNvPr id="954" name="n_4aveValue【庁舎】&#10;一人当たり面積">
          <a:extLst>
            <a:ext uri="{FF2B5EF4-FFF2-40B4-BE49-F238E27FC236}">
              <a16:creationId xmlns:a16="http://schemas.microsoft.com/office/drawing/2014/main" id="{D882B320-414E-426D-B43D-63492E48998F}"/>
            </a:ext>
          </a:extLst>
        </xdr:cNvPr>
        <xdr:cNvSpPr txBox="1"/>
      </xdr:nvSpPr>
      <xdr:spPr>
        <a:xfrm>
          <a:off x="18421427" y="180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76852</xdr:rowOff>
    </xdr:from>
    <xdr:ext cx="469744" cy="259045"/>
    <xdr:sp macro="" textlink="">
      <xdr:nvSpPr>
        <xdr:cNvPr id="955" name="n_1mainValue【庁舎】&#10;一人当たり面積">
          <a:extLst>
            <a:ext uri="{FF2B5EF4-FFF2-40B4-BE49-F238E27FC236}">
              <a16:creationId xmlns:a16="http://schemas.microsoft.com/office/drawing/2014/main" id="{39A6A9EF-78F3-4A9D-B988-6BABAAE9D035}"/>
            </a:ext>
          </a:extLst>
        </xdr:cNvPr>
        <xdr:cNvSpPr txBox="1"/>
      </xdr:nvSpPr>
      <xdr:spPr>
        <a:xfrm>
          <a:off x="21075727" y="175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90188</xdr:rowOff>
    </xdr:from>
    <xdr:ext cx="469744" cy="259045"/>
    <xdr:sp macro="" textlink="">
      <xdr:nvSpPr>
        <xdr:cNvPr id="956" name="n_2mainValue【庁舎】&#10;一人当たり面積">
          <a:extLst>
            <a:ext uri="{FF2B5EF4-FFF2-40B4-BE49-F238E27FC236}">
              <a16:creationId xmlns:a16="http://schemas.microsoft.com/office/drawing/2014/main" id="{99BFFFB2-A038-46E8-8A22-317FD8FB8476}"/>
            </a:ext>
          </a:extLst>
        </xdr:cNvPr>
        <xdr:cNvSpPr txBox="1"/>
      </xdr:nvSpPr>
      <xdr:spPr>
        <a:xfrm>
          <a:off x="20199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103522</xdr:rowOff>
    </xdr:from>
    <xdr:ext cx="469744" cy="259045"/>
    <xdr:sp macro="" textlink="">
      <xdr:nvSpPr>
        <xdr:cNvPr id="957" name="n_3mainValue【庁舎】&#10;一人当たり面積">
          <a:extLst>
            <a:ext uri="{FF2B5EF4-FFF2-40B4-BE49-F238E27FC236}">
              <a16:creationId xmlns:a16="http://schemas.microsoft.com/office/drawing/2014/main" id="{8366AED0-3CED-46A2-9FC2-B30AA8437941}"/>
            </a:ext>
          </a:extLst>
        </xdr:cNvPr>
        <xdr:cNvSpPr txBox="1"/>
      </xdr:nvSpPr>
      <xdr:spPr>
        <a:xfrm>
          <a:off x="19310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116857</xdr:rowOff>
    </xdr:from>
    <xdr:ext cx="469744" cy="259045"/>
    <xdr:sp macro="" textlink="">
      <xdr:nvSpPr>
        <xdr:cNvPr id="958" name="n_4mainValue【庁舎】&#10;一人当たり面積">
          <a:extLst>
            <a:ext uri="{FF2B5EF4-FFF2-40B4-BE49-F238E27FC236}">
              <a16:creationId xmlns:a16="http://schemas.microsoft.com/office/drawing/2014/main" id="{07522BF5-E3FE-4F25-B8B9-576319D33DBC}"/>
            </a:ext>
          </a:extLst>
        </xdr:cNvPr>
        <xdr:cNvSpPr txBox="1"/>
      </xdr:nvSpPr>
      <xdr:spPr>
        <a:xfrm>
          <a:off x="184214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B0E32CB4-1E6E-4056-8018-E2ECFE813D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FAA7E768-D528-4CE7-AFC9-A1BC84E1B9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B845A829-ACCB-4A4C-B300-A0D93BAE2C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一般廃棄物処理施設、体育館、保健センター、消防施設については、類似団体平均と同程度、あるいは下回る数値となっている一方で、その他の施設については、類似団体平均よりも高い数値となっており、類似団体と比較して施設の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施設老朽化の状況から、維持に係るコストの増加が懸念されるため、「大田市公共施設総合管理計画」に基づき、必要な施設面積の検討の後、更新も含めた公共施設の適正化推進が必要となっている（一部施設については更新の予定あり）。</a:t>
          </a:r>
          <a:endParaRPr kumimoji="1" lang="en-US" altLang="ja-JP" sz="1300">
            <a:latin typeface="ＭＳ Ｐゴシック" panose="020B0600070205080204" pitchFamily="50" charset="-128"/>
            <a:ea typeface="ＭＳ Ｐゴシック" panose="020B0600070205080204" pitchFamily="50" charset="-128"/>
          </a:endParaRPr>
        </a:p>
        <a:p>
          <a:pPr algn="r"/>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33,243
32,871
435.34
28,932,284
27,947,404
827,463
13,687,307
32,052,771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例年、類似団体よりも低い水準で推移しており、留保財源が小さい状況が続いている。</a:t>
          </a:r>
        </a:p>
        <a:p>
          <a:r>
            <a:rPr kumimoji="1" lang="ja-JP" altLang="en-US" sz="1300">
              <a:latin typeface="ＭＳ Ｐゴシック" panose="020B0600070205080204" pitchFamily="50" charset="-128"/>
              <a:ea typeface="ＭＳ Ｐゴシック" panose="020B0600070205080204" pitchFamily="50" charset="-128"/>
            </a:rPr>
            <a:t>　主な要因としては、施設整備などの普通建設事業の財源として、交付税措置率の高い地方債（過疎対策事業債、合併特例債等）の活用を積極的に行っており、基準財政需要額が大きくなることが挙げられる。</a:t>
          </a:r>
        </a:p>
        <a:p>
          <a:r>
            <a:rPr kumimoji="1" lang="ja-JP" altLang="en-US" sz="1300">
              <a:latin typeface="ＭＳ Ｐゴシック" panose="020B0600070205080204" pitchFamily="50" charset="-128"/>
              <a:ea typeface="ＭＳ Ｐゴシック" panose="020B0600070205080204" pitchFamily="50" charset="-128"/>
            </a:rPr>
            <a:t>　一方で、基準財政収入額については、市税等の増加が見られない中で、小さい状況が続いているため、財政力指数は低くなっている。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分子部分については、扶助費、公債費、物件費が大幅に減少しており、人件費と補助費等で増加しているものの、全体としては</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百万円の減少となっている。他方で、分母については、地方税、普通交付税、臨時財政対策債等が大きく増加したことにより全体として、</a:t>
          </a:r>
          <a:r>
            <a:rPr kumimoji="1" lang="en-US" altLang="ja-JP" sz="1300">
              <a:latin typeface="ＭＳ Ｐゴシック" panose="020B0600070205080204" pitchFamily="50" charset="-128"/>
              <a:ea typeface="ＭＳ Ｐゴシック" panose="020B0600070205080204" pitchFamily="50" charset="-128"/>
            </a:rPr>
            <a:t>700</a:t>
          </a:r>
          <a:r>
            <a:rPr kumimoji="1" lang="ja-JP" altLang="en-US" sz="1300">
              <a:latin typeface="ＭＳ Ｐゴシック" panose="020B0600070205080204" pitchFamily="50" charset="-128"/>
              <a:ea typeface="ＭＳ Ｐゴシック" panose="020B0600070205080204" pitchFamily="50" charset="-128"/>
            </a:rPr>
            <a:t>百万円増加している。</a:t>
          </a:r>
        </a:p>
        <a:p>
          <a:r>
            <a:rPr kumimoji="1" lang="ja-JP" altLang="en-US" sz="1300">
              <a:latin typeface="ＭＳ Ｐゴシック" panose="020B0600070205080204" pitchFamily="50" charset="-128"/>
              <a:ea typeface="ＭＳ Ｐゴシック" panose="020B0600070205080204" pitchFamily="50" charset="-128"/>
            </a:rPr>
            <a:t>　これにより、比率としては対前年度比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ただし、</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年度の数値は、新型コロナウイルス感染症の影響に伴う地方財政計画と税収実績の乖離による一過性の現象であるため、次年度以降は再び上昇する見込みである。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64</xdr:row>
      <xdr:rowOff>117793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89870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06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117793</xdr:rowOff>
    </xdr:from>
    <xdr:to>
      <xdr:col>24</xdr:col>
      <xdr:colOff>12700</xdr:colOff>
      <xdr:row>64</xdr:row>
      <xdr:rowOff>117793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09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31195"/>
          <a:ext cx="838200" cy="3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121302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54928</xdr:rowOff>
    </xdr:from>
    <xdr:to>
      <xdr:col>19</xdr:col>
      <xdr:colOff>133350</xdr:colOff>
      <xdr:row>65</xdr:row>
      <xdr:rowOff>139382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9917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93663</xdr:rowOff>
    </xdr:from>
    <xdr:to>
      <xdr:col>19</xdr:col>
      <xdr:colOff>184150</xdr:colOff>
      <xdr:row>64</xdr:row>
      <xdr:rowOff>23813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33990</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139382</xdr:rowOff>
    </xdr:from>
    <xdr:to>
      <xdr:col>15</xdr:col>
      <xdr:colOff>82550</xdr:colOff>
      <xdr:row>65</xdr:row>
      <xdr:rowOff>163513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2836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166053</xdr:rowOff>
    </xdr:from>
    <xdr:to>
      <xdr:col>15</xdr:col>
      <xdr:colOff>133350</xdr:colOff>
      <xdr:row>64</xdr:row>
      <xdr:rowOff>96203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96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106380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3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151447</xdr:rowOff>
    </xdr:from>
    <xdr:to>
      <xdr:col>11</xdr:col>
      <xdr:colOff>31750</xdr:colOff>
      <xdr:row>65</xdr:row>
      <xdr:rowOff>163513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9569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123825</xdr:rowOff>
    </xdr:from>
    <xdr:to>
      <xdr:col>11</xdr:col>
      <xdr:colOff>82550</xdr:colOff>
      <xdr:row>64</xdr:row>
      <xdr:rowOff>53975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64152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9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122572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5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88582</xdr:rowOff>
    </xdr:from>
    <xdr:to>
      <xdr:col>15</xdr:col>
      <xdr:colOff>133350</xdr:colOff>
      <xdr:row>66</xdr:row>
      <xdr:rowOff>18732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3509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112713</xdr:rowOff>
    </xdr:from>
    <xdr:to>
      <xdr:col>11</xdr:col>
      <xdr:colOff>82550</xdr:colOff>
      <xdr:row>66</xdr:row>
      <xdr:rowOff>42863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27640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4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100647</xdr:rowOff>
    </xdr:from>
    <xdr:to>
      <xdr:col>7</xdr:col>
      <xdr:colOff>31750</xdr:colOff>
      <xdr:row>66</xdr:row>
      <xdr:rowOff>30797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15574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前年度と比較し人件費・物件費等の決算額は増加しており、これは令和２年度より制度化された会計年度任用職員制度の平年度化により、人件費が増加したことが大きく影響している。</a:t>
          </a:r>
        </a:p>
        <a:p>
          <a:r>
            <a:rPr kumimoji="1" lang="ja-JP" altLang="en-US" sz="1300">
              <a:latin typeface="ＭＳ Ｐゴシック" panose="020B0600070205080204" pitchFamily="50" charset="-128"/>
              <a:ea typeface="ＭＳ Ｐゴシック" panose="020B0600070205080204" pitchFamily="50" charset="-128"/>
            </a:rPr>
            <a:t>　また、物件費については、新型コロナウイルスワクチン接種事業の実施により増加している。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49769</xdr:rowOff>
    </xdr:from>
    <xdr:to>
      <xdr:col>23</xdr:col>
      <xdr:colOff>133350</xdr:colOff>
      <xdr:row>86</xdr:row>
      <xdr:rowOff>90863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94469"/>
          <a:ext cx="83820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116680</xdr:rowOff>
    </xdr:from>
    <xdr:to>
      <xdr:col>19</xdr:col>
      <xdr:colOff>133350</xdr:colOff>
      <xdr:row>86</xdr:row>
      <xdr:rowOff>49769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89930"/>
          <a:ext cx="889000" cy="10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112497</xdr:rowOff>
    </xdr:from>
    <xdr:to>
      <xdr:col>19</xdr:col>
      <xdr:colOff>184150</xdr:colOff>
      <xdr:row>85</xdr:row>
      <xdr:rowOff>42647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52824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8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58784</xdr:rowOff>
    </xdr:from>
    <xdr:to>
      <xdr:col>15</xdr:col>
      <xdr:colOff>82550</xdr:colOff>
      <xdr:row>85</xdr:row>
      <xdr:rowOff>116680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32034"/>
          <a:ext cx="889000" cy="5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152752</xdr:rowOff>
    </xdr:from>
    <xdr:to>
      <xdr:col>15</xdr:col>
      <xdr:colOff>133350</xdr:colOff>
      <xdr:row>84</xdr:row>
      <xdr:rowOff>82902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93079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166402</xdr:rowOff>
    </xdr:from>
    <xdr:to>
      <xdr:col>11</xdr:col>
      <xdr:colOff>31750</xdr:colOff>
      <xdr:row>85</xdr:row>
      <xdr:rowOff>58784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68202"/>
          <a:ext cx="889000" cy="6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101910</xdr:rowOff>
    </xdr:from>
    <xdr:to>
      <xdr:col>11</xdr:col>
      <xdr:colOff>82550</xdr:colOff>
      <xdr:row>84</xdr:row>
      <xdr:rowOff>32060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42237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0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67050</xdr:rowOff>
    </xdr:from>
    <xdr:to>
      <xdr:col>7</xdr:col>
      <xdr:colOff>31750</xdr:colOff>
      <xdr:row>83</xdr:row>
      <xdr:rowOff>168650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6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40063</xdr:rowOff>
    </xdr:from>
    <xdr:to>
      <xdr:col>23</xdr:col>
      <xdr:colOff>184150</xdr:colOff>
      <xdr:row>86</xdr:row>
      <xdr:rowOff>141663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12140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5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170419</xdr:rowOff>
    </xdr:from>
    <xdr:to>
      <xdr:col>19</xdr:col>
      <xdr:colOff>184150</xdr:colOff>
      <xdr:row>86</xdr:row>
      <xdr:rowOff>100569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85346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3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65880</xdr:rowOff>
    </xdr:from>
    <xdr:to>
      <xdr:col>15</xdr:col>
      <xdr:colOff>133350</xdr:colOff>
      <xdr:row>85</xdr:row>
      <xdr:rowOff>167480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152257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7984</xdr:rowOff>
    </xdr:from>
    <xdr:to>
      <xdr:col>11</xdr:col>
      <xdr:colOff>82550</xdr:colOff>
      <xdr:row>85</xdr:row>
      <xdr:rowOff>109584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94361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6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115602</xdr:rowOff>
    </xdr:from>
    <xdr:to>
      <xdr:col>7</xdr:col>
      <xdr:colOff>31750</xdr:colOff>
      <xdr:row>85</xdr:row>
      <xdr:rowOff>45752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1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30529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0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職員構成の変動等により、０．３ポイントの減となった。</a:t>
          </a:r>
        </a:p>
        <a:p>
          <a:r>
            <a:rPr kumimoji="1" lang="ja-JP" altLang="en-US" sz="1300">
              <a:latin typeface="ＭＳ Ｐゴシック" panose="020B0600070205080204" pitchFamily="50" charset="-128"/>
              <a:ea typeface="ＭＳ Ｐゴシック" panose="020B0600070205080204" pitchFamily="50" charset="-128"/>
            </a:rPr>
            <a:t>　引き続き、定員管理・給与の適正化に努める。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84</xdr:row>
      <xdr:rowOff>95955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9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136172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977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136172</xdr:rowOff>
    </xdr:from>
    <xdr:to>
      <xdr:col>77</xdr:col>
      <xdr:colOff>95250</xdr:colOff>
      <xdr:row>84</xdr:row>
      <xdr:rowOff>66322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84</xdr:row>
      <xdr:rowOff>136172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1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109361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441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17232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1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131532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3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144938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77911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来、４次にわたり定員適正化計画を策定し、事業の見直し、適正な人員配置、民間委託や指定管理者制度等の推進により、定員適正化に努めているが、人口の減少が進んでおり、人口千人当たりの職員数は増加している。</a:t>
          </a:r>
        </a:p>
        <a:p>
          <a:r>
            <a:rPr kumimoji="1" lang="ja-JP" altLang="en-US" sz="1300">
              <a:latin typeface="ＭＳ Ｐゴシック" panose="020B0600070205080204" pitchFamily="50" charset="-128"/>
              <a:ea typeface="ＭＳ Ｐゴシック" panose="020B0600070205080204" pitchFamily="50" charset="-128"/>
            </a:rPr>
            <a:t>　類似団体との差異について、当市の特殊事業を考慮しつつ、業務の適正化等による人員配置の見直しを図る必要がある。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79057</xdr:rowOff>
    </xdr:from>
    <xdr:to>
      <xdr:col>81</xdr:col>
      <xdr:colOff>44450</xdr:colOff>
      <xdr:row>65</xdr:row>
      <xdr:rowOff>112237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23307"/>
          <a:ext cx="8382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48895</xdr:rowOff>
    </xdr:from>
    <xdr:to>
      <xdr:col>77</xdr:col>
      <xdr:colOff>44450</xdr:colOff>
      <xdr:row>65</xdr:row>
      <xdr:rowOff>79057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931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153512</xdr:rowOff>
    </xdr:from>
    <xdr:to>
      <xdr:col>77</xdr:col>
      <xdr:colOff>95250</xdr:colOff>
      <xdr:row>63</xdr:row>
      <xdr:rowOff>83662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8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93839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8175</xdr:rowOff>
    </xdr:from>
    <xdr:to>
      <xdr:col>72</xdr:col>
      <xdr:colOff>203200</xdr:colOff>
      <xdr:row>65</xdr:row>
      <xdr:rowOff>48895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52425"/>
          <a:ext cx="889000" cy="4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141446</xdr:rowOff>
    </xdr:from>
    <xdr:to>
      <xdr:col>73</xdr:col>
      <xdr:colOff>44450</xdr:colOff>
      <xdr:row>63</xdr:row>
      <xdr:rowOff>71596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7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81773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150971</xdr:rowOff>
    </xdr:from>
    <xdr:to>
      <xdr:col>68</xdr:col>
      <xdr:colOff>152400</xdr:colOff>
      <xdr:row>65</xdr:row>
      <xdr:rowOff>8175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23771"/>
          <a:ext cx="889000" cy="2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124857</xdr:rowOff>
    </xdr:from>
    <xdr:to>
      <xdr:col>68</xdr:col>
      <xdr:colOff>203200</xdr:colOff>
      <xdr:row>63</xdr:row>
      <xdr:rowOff>55007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65184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123349</xdr:rowOff>
    </xdr:from>
    <xdr:to>
      <xdr:col>64</xdr:col>
      <xdr:colOff>152400</xdr:colOff>
      <xdr:row>63</xdr:row>
      <xdr:rowOff>53499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5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63676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61437</xdr:rowOff>
    </xdr:from>
    <xdr:to>
      <xdr:col>81</xdr:col>
      <xdr:colOff>95250</xdr:colOff>
      <xdr:row>65</xdr:row>
      <xdr:rowOff>163037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33514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7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28257</xdr:rowOff>
    </xdr:from>
    <xdr:to>
      <xdr:col>77</xdr:col>
      <xdr:colOff>95250</xdr:colOff>
      <xdr:row>65</xdr:row>
      <xdr:rowOff>129857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114634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169545</xdr:rowOff>
    </xdr:from>
    <xdr:to>
      <xdr:col>73</xdr:col>
      <xdr:colOff>44450</xdr:colOff>
      <xdr:row>65</xdr:row>
      <xdr:rowOff>99695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84472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128825</xdr:rowOff>
    </xdr:from>
    <xdr:to>
      <xdr:col>68</xdr:col>
      <xdr:colOff>203200</xdr:colOff>
      <xdr:row>65</xdr:row>
      <xdr:rowOff>58975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43752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100171</xdr:rowOff>
    </xdr:from>
    <xdr:to>
      <xdr:col>64</xdr:col>
      <xdr:colOff>152400</xdr:colOff>
      <xdr:row>65</xdr:row>
      <xdr:rowOff>30321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15098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5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ると、分母（標準財政規模）が増加したものの、分子が増加（元利償還金は減少したものの充当する特定財源等も減少）幅が大きかったため、比率は増加している。３年平均としては、高数値であ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年度の比率が計算から外れたため、比率は減少している。</a:t>
          </a:r>
        </a:p>
        <a:p>
          <a:r>
            <a:rPr kumimoji="1" lang="ja-JP" altLang="en-US" sz="1300">
              <a:latin typeface="ＭＳ Ｐゴシック" panose="020B0600070205080204" pitchFamily="50" charset="-128"/>
              <a:ea typeface="ＭＳ Ｐゴシック" panose="020B0600070205080204" pitchFamily="50" charset="-128"/>
            </a:rPr>
            <a:t>　今後の元利償還金及び準元利償還金は、令和５年度にかけて一旦は減少する見込みだが、その後、事業完了した新病院建設、仁摩地区道の駅整備事業、新可燃ごみ処理施設整備事業、第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期ケーブルテレビエリア光化促進事業等による増が見込まれる。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141212</xdr:rowOff>
    </xdr:from>
    <xdr:to>
      <xdr:col>81</xdr:col>
      <xdr:colOff>44450</xdr:colOff>
      <xdr:row>44</xdr:row>
      <xdr:rowOff>38705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51356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38705</xdr:rowOff>
    </xdr:from>
    <xdr:to>
      <xdr:col>77</xdr:col>
      <xdr:colOff>44450</xdr:colOff>
      <xdr:row>44</xdr:row>
      <xdr:rowOff>165100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5825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100088</xdr:rowOff>
    </xdr:from>
    <xdr:to>
      <xdr:col>77</xdr:col>
      <xdr:colOff>95250</xdr:colOff>
      <xdr:row>42</xdr:row>
      <xdr:rowOff>30238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40415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9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165100</xdr:rowOff>
    </xdr:from>
    <xdr:to>
      <xdr:col>72</xdr:col>
      <xdr:colOff>203200</xdr:colOff>
      <xdr:row>44</xdr:row>
      <xdr:rowOff>165100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74886</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142119</xdr:rowOff>
    </xdr:from>
    <xdr:to>
      <xdr:col>68</xdr:col>
      <xdr:colOff>152400</xdr:colOff>
      <xdr:row>44</xdr:row>
      <xdr:rowOff>165100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6859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109358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90412</xdr:rowOff>
    </xdr:from>
    <xdr:to>
      <xdr:col>81</xdr:col>
      <xdr:colOff>95250</xdr:colOff>
      <xdr:row>44</xdr:row>
      <xdr:rowOff>20562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62489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159355</xdr:rowOff>
    </xdr:from>
    <xdr:to>
      <xdr:col>77</xdr:col>
      <xdr:colOff>95250</xdr:colOff>
      <xdr:row>44</xdr:row>
      <xdr:rowOff>89505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74282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91319</xdr:rowOff>
    </xdr:from>
    <xdr:to>
      <xdr:col>64</xdr:col>
      <xdr:colOff>152400</xdr:colOff>
      <xdr:row>45</xdr:row>
      <xdr:rowOff>21469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6246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300700" y="2216888"/>
          <a:ext cx="5803309" cy="19682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令和３年度においては、仁摩地区道の駅整備事業、新可燃ごみ処理施設整備事業、第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期ケーブルテレビエリア光化促進事業等、大型事業が完了し多額の地方債を発行したことに伴い、将来負担額が増加している。標準財政規模も増加しているものの、比率としては増加している。</a:t>
          </a:r>
        </a:p>
        <a:p>
          <a:r>
            <a:rPr kumimoji="1" lang="ja-JP" altLang="en-US" sz="1300">
              <a:latin typeface="ＭＳ Ｐゴシック" panose="020B0600070205080204" pitchFamily="50" charset="-128"/>
              <a:ea typeface="ＭＳ Ｐゴシック" panose="020B0600070205080204" pitchFamily="50" charset="-128"/>
            </a:rPr>
            <a:t>　今後も、大田市駅周辺土地区画整理事業や庁舎整備に係る地方債残高の増加、人口減少や合併特例債発行終了年度到来の影響に伴う普通交付税の減少が見込まれることから、将来負担比率の推移について注視していく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12287</xdr:rowOff>
    </xdr:from>
    <xdr:to>
      <xdr:col>81</xdr:col>
      <xdr:colOff>44450</xdr:colOff>
      <xdr:row>18</xdr:row>
      <xdr:rowOff>18320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309838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12287</xdr:rowOff>
    </xdr:from>
    <xdr:to>
      <xdr:col>77</xdr:col>
      <xdr:colOff>44450</xdr:colOff>
      <xdr:row>18</xdr:row>
      <xdr:rowOff>121476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098387"/>
          <a:ext cx="889000" cy="10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28099</xdr:rowOff>
    </xdr:from>
    <xdr:to>
      <xdr:col>77</xdr:col>
      <xdr:colOff>95250</xdr:colOff>
      <xdr:row>16</xdr:row>
      <xdr:rowOff>129699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139876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4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98552</xdr:rowOff>
    </xdr:from>
    <xdr:to>
      <xdr:col>72</xdr:col>
      <xdr:colOff>203200</xdr:colOff>
      <xdr:row>18</xdr:row>
      <xdr:rowOff>121476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184652"/>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73946</xdr:rowOff>
    </xdr:from>
    <xdr:to>
      <xdr:col>73</xdr:col>
      <xdr:colOff>44450</xdr:colOff>
      <xdr:row>17</xdr:row>
      <xdr:rowOff>4096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52705</xdr:rowOff>
    </xdr:from>
    <xdr:to>
      <xdr:col>68</xdr:col>
      <xdr:colOff>152400</xdr:colOff>
      <xdr:row>18</xdr:row>
      <xdr:rowOff>98552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13880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99886</xdr:rowOff>
    </xdr:from>
    <xdr:to>
      <xdr:col>64</xdr:col>
      <xdr:colOff>152400</xdr:colOff>
      <xdr:row>17</xdr:row>
      <xdr:rowOff>30036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4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40213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138970</xdr:rowOff>
    </xdr:from>
    <xdr:to>
      <xdr:col>81</xdr:col>
      <xdr:colOff>95250</xdr:colOff>
      <xdr:row>18</xdr:row>
      <xdr:rowOff>69120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05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111047</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0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132937</xdr:rowOff>
    </xdr:from>
    <xdr:to>
      <xdr:col>77</xdr:col>
      <xdr:colOff>95250</xdr:colOff>
      <xdr:row>18</xdr:row>
      <xdr:rowOff>63087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0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47864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13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70676</xdr:rowOff>
    </xdr:from>
    <xdr:to>
      <xdr:col>73</xdr:col>
      <xdr:colOff>44450</xdr:colOff>
      <xdr:row>19</xdr:row>
      <xdr:rowOff>826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157053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4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47752</xdr:rowOff>
    </xdr:from>
    <xdr:to>
      <xdr:col>68</xdr:col>
      <xdr:colOff>203200</xdr:colOff>
      <xdr:row>18</xdr:row>
      <xdr:rowOff>149352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134129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22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1905</xdr:rowOff>
    </xdr:from>
    <xdr:to>
      <xdr:col>64</xdr:col>
      <xdr:colOff>152400</xdr:colOff>
      <xdr:row>18</xdr:row>
      <xdr:rowOff>103505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88282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121832</xdr:colOff>
      <xdr:row>26</xdr:row>
      <xdr:rowOff>66452</xdr:rowOff>
    </xdr:from>
    <xdr:ext cx="9099176" cy="553779"/>
    <xdr:sp macro="" textlink="">
      <xdr:nvSpPr>
        <xdr:cNvPr id="473" name="テキスト ボックス 472">
          <a:extLst>
            <a:ext uri="{FF2B5EF4-FFF2-40B4-BE49-F238E27FC236}">
              <a16:creationId xmlns:a16="http://schemas.microsoft.com/office/drawing/2014/main" id="{2A8E40F3-38BC-43FB-9FB0-E0B31C83CC30}"/>
            </a:ext>
          </a:extLst>
        </xdr:cNvPr>
        <xdr:cNvSpPr txBox="1"/>
      </xdr:nvSpPr>
      <xdr:spPr>
        <a:xfrm>
          <a:off x="753140" y="4385929"/>
          <a:ext cx="9099176" cy="5537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33,243
32,871
435.34
28,932,284
27,947,404
827,463
13,687,307
32,052,771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を含めて市町村合併を行ったことにより、消防や衛生関係の人件費が類似団体と比較して多くなっているため、類似団体平均より数値が高くなっている。また会計年度任用職員制度導入により、人件費は著しく上昇している。</a:t>
          </a:r>
        </a:p>
        <a:p>
          <a:r>
            <a:rPr kumimoji="1" lang="ja-JP" altLang="en-US" sz="1300">
              <a:latin typeface="ＭＳ Ｐゴシック" panose="020B0600070205080204" pitchFamily="50" charset="-128"/>
              <a:ea typeface="ＭＳ Ｐゴシック" panose="020B0600070205080204" pitchFamily="50" charset="-128"/>
            </a:rPr>
            <a:t>　令和３年度においては、人件費の支出額としては微増であるが、歳出経常一般財源に占める割合は減少している。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48078</xdr:rowOff>
    </xdr:from>
    <xdr:to>
      <xdr:col>24</xdr:col>
      <xdr:colOff>25400</xdr:colOff>
      <xdr:row>42</xdr:row>
      <xdr:rowOff>18143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70775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23585</xdr:rowOff>
    </xdr:from>
    <xdr:to>
      <xdr:col>19</xdr:col>
      <xdr:colOff>187325</xdr:colOff>
      <xdr:row>42</xdr:row>
      <xdr:rowOff>18143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81585"/>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24493</xdr:rowOff>
    </xdr:from>
    <xdr:to>
      <xdr:col>20</xdr:col>
      <xdr:colOff>38100</xdr:colOff>
      <xdr:row>39</xdr:row>
      <xdr:rowOff>126093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1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136270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7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23585</xdr:rowOff>
    </xdr:from>
    <xdr:to>
      <xdr:col>15</xdr:col>
      <xdr:colOff>98425</xdr:colOff>
      <xdr:row>40</xdr:row>
      <xdr:rowOff>56243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81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43543</xdr:rowOff>
    </xdr:from>
    <xdr:to>
      <xdr:col>15</xdr:col>
      <xdr:colOff>149225</xdr:colOff>
      <xdr:row>38</xdr:row>
      <xdr:rowOff>145143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155320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1815</xdr:rowOff>
    </xdr:from>
    <xdr:to>
      <xdr:col>11</xdr:col>
      <xdr:colOff>9525</xdr:colOff>
      <xdr:row>40</xdr:row>
      <xdr:rowOff>56243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59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54428</xdr:rowOff>
    </xdr:from>
    <xdr:to>
      <xdr:col>11</xdr:col>
      <xdr:colOff>60325</xdr:colOff>
      <xdr:row>38</xdr:row>
      <xdr:rowOff>156028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166205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32657</xdr:rowOff>
    </xdr:from>
    <xdr:to>
      <xdr:col>6</xdr:col>
      <xdr:colOff>171450</xdr:colOff>
      <xdr:row>38</xdr:row>
      <xdr:rowOff>134257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144434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168728</xdr:rowOff>
    </xdr:from>
    <xdr:to>
      <xdr:col>24</xdr:col>
      <xdr:colOff>76200</xdr:colOff>
      <xdr:row>41</xdr:row>
      <xdr:rowOff>98878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140805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99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138793</xdr:rowOff>
    </xdr:from>
    <xdr:to>
      <xdr:col>20</xdr:col>
      <xdr:colOff>38100</xdr:colOff>
      <xdr:row>42</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42</xdr:row>
      <xdr:rowOff>53720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144235</xdr:rowOff>
    </xdr:from>
    <xdr:to>
      <xdr:col>15</xdr:col>
      <xdr:colOff>149225</xdr:colOff>
      <xdr:row>40</xdr:row>
      <xdr:rowOff>74385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59162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5443</xdr:rowOff>
    </xdr:from>
    <xdr:to>
      <xdr:col>11</xdr:col>
      <xdr:colOff>60325</xdr:colOff>
      <xdr:row>40</xdr:row>
      <xdr:rowOff>107043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91820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122465</xdr:rowOff>
    </xdr:from>
    <xdr:to>
      <xdr:col>6</xdr:col>
      <xdr:colOff>171450</xdr:colOff>
      <xdr:row>40</xdr:row>
      <xdr:rowOff>52615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37392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機器更新費が増加しているが、会計年度任用職員制度導入に伴う賃金の廃節により、物件費自体としては、歳出経常一般財源等は大きく変動していない。</a:t>
          </a:r>
        </a:p>
        <a:p>
          <a:r>
            <a:rPr kumimoji="1" lang="ja-JP" altLang="en-US" sz="1300">
              <a:latin typeface="ＭＳ Ｐゴシック" panose="020B0600070205080204" pitchFamily="50" charset="-128"/>
              <a:ea typeface="ＭＳ Ｐゴシック" panose="020B0600070205080204" pitchFamily="50" charset="-128"/>
            </a:rPr>
            <a:t>　令和３年度においては、経常的な支出に充当する特定財源（基金繰入金）が増加したことにより、比率は微減となっている。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71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104140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01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福祉費については、令和２年度から保育所への給付費に係る事業の経理方法の見直し行ったことで、事業費が大幅に減少しており、経常収支比率の分子である歳出経常一般財源等が減少したことで、比率が減少している。これにより、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令和３年度においては、公立保育園の民営化を行ったことにより事業費が減少し、比率が減少している。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26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59</xdr:row>
      <xdr:rowOff>6350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663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6350</xdr:rowOff>
    </xdr:from>
    <xdr:to>
      <xdr:col>15</xdr:col>
      <xdr:colOff>98425</xdr:colOff>
      <xdr:row>59</xdr:row>
      <xdr:rowOff>19050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19050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上述のとおり下水道事業会計の法適化により繰出金が減少しており、比率としては大幅に減少している。また、令和３年度においては、除雪に係る支出が減少したため、比率も減少している。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96520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139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77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57</xdr:row>
      <xdr:rowOff>153670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一部事務組合を含めて市町村合併を行ったことにより、消防や衛生関係の人件費などに係る負担金支出が生じないため、類似団体平均より数値が低くなっている。</a:t>
          </a:r>
        </a:p>
        <a:p>
          <a:r>
            <a:rPr kumimoji="1" lang="ja-JP" altLang="en-US" sz="1300">
              <a:latin typeface="ＭＳ Ｐゴシック" panose="020B0600070205080204" pitchFamily="50" charset="-128"/>
              <a:ea typeface="ＭＳ Ｐゴシック" panose="020B0600070205080204" pitchFamily="50" charset="-128"/>
            </a:rPr>
            <a:t>　一方で、令和２年度の下水道事業会計の法適化により従来の繰出金が補助費等へ振り替えられたこと、ごみ処理に係る負担金を他自治体へ支出していることにより比率としては増加している。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11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385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42418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74422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431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自主財源に乏しい中で、インフラ整備等については地方債に依存しているため、単年度の公債費は同規模団体と比較して大きくなっている。</a:t>
          </a:r>
        </a:p>
        <a:p>
          <a:r>
            <a:rPr kumimoji="1" lang="ja-JP" altLang="en-US" sz="1300">
              <a:latin typeface="ＭＳ Ｐゴシック" panose="020B0600070205080204" pitchFamily="50" charset="-128"/>
              <a:ea typeface="ＭＳ Ｐゴシック" panose="020B0600070205080204" pitchFamily="50" charset="-128"/>
            </a:rPr>
            <a:t>　令和３年度においては、償還開始による増加よりも、償還終了による減少が大きかったため、公債費に充当した一般財源は減少しており、比率については微減となっている。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79</xdr:row>
      <xdr:rowOff>110998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45720"/>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51563</xdr:rowOff>
    </xdr:from>
    <xdr:to>
      <xdr:col>24</xdr:col>
      <xdr:colOff>25400</xdr:colOff>
      <xdr:row>79</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96113"/>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120142</xdr:rowOff>
    </xdr:from>
    <xdr:to>
      <xdr:col>19</xdr:col>
      <xdr:colOff>187325</xdr:colOff>
      <xdr:row>79</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6646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35052</xdr:rowOff>
    </xdr:from>
    <xdr:to>
      <xdr:col>20</xdr:col>
      <xdr:colOff>38100</xdr:colOff>
      <xdr:row>78</xdr:row>
      <xdr:rowOff>136652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146829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77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143002</xdr:rowOff>
    </xdr:from>
    <xdr:to>
      <xdr:col>15</xdr:col>
      <xdr:colOff>98425</xdr:colOff>
      <xdr:row>79</xdr:row>
      <xdr:rowOff>152146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6875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39624</xdr:rowOff>
    </xdr:from>
    <xdr:to>
      <xdr:col>15</xdr:col>
      <xdr:colOff>149225</xdr:colOff>
      <xdr:row>78</xdr:row>
      <xdr:rowOff>141224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151401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152146</xdr:rowOff>
    </xdr:from>
    <xdr:to>
      <xdr:col>11</xdr:col>
      <xdr:colOff>9525</xdr:colOff>
      <xdr:row>79</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966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39624</xdr:rowOff>
    </xdr:from>
    <xdr:to>
      <xdr:col>11</xdr:col>
      <xdr:colOff>60325</xdr:colOff>
      <xdr:row>78</xdr:row>
      <xdr:rowOff>141224</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151401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160545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763</xdr:rowOff>
    </xdr:from>
    <xdr:to>
      <xdr:col>24</xdr:col>
      <xdr:colOff>76200</xdr:colOff>
      <xdr:row>79</xdr:row>
      <xdr:rowOff>102363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80790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69342</xdr:rowOff>
    </xdr:from>
    <xdr:to>
      <xdr:col>20</xdr:col>
      <xdr:colOff>38100</xdr:colOff>
      <xdr:row>79</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155719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92202</xdr:rowOff>
    </xdr:from>
    <xdr:to>
      <xdr:col>15</xdr:col>
      <xdr:colOff>149225</xdr:colOff>
      <xdr:row>80</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101346</xdr:rowOff>
    </xdr:from>
    <xdr:to>
      <xdr:col>11</xdr:col>
      <xdr:colOff>60325</xdr:colOff>
      <xdr:row>80</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115063</xdr:rowOff>
    </xdr:from>
    <xdr:to>
      <xdr:col>6</xdr:col>
      <xdr:colOff>171450</xdr:colOff>
      <xdr:row>80</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29990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おける公債費を除く経費にかかる比率については、対前年度比で４．６ポイント減少した。これは、扶助費及び維持補修費が減少したことにより、分子となる歳出経常一般財源等が大きく減少したためである。また、新型コロナ感染症からの経済回復及び国の経済対策に伴い市税や地方交付税等歳入経常一般財源が大幅に増加していることもあり、全ての項目において、例年と比較して数値は改善している。</a:t>
          </a:r>
        </a:p>
        <a:p>
          <a:r>
            <a:rPr kumimoji="1" lang="ja-JP" altLang="en-US" sz="1300">
              <a:latin typeface="ＭＳ Ｐゴシック" panose="020B0600070205080204" pitchFamily="50" charset="-128"/>
              <a:ea typeface="ＭＳ Ｐゴシック" panose="020B0600070205080204" pitchFamily="50" charset="-128"/>
            </a:rPr>
            <a:t>　今後は、公債費の増加が見込まれるため、行財政改革の推進により、公債費以外の経費の抑制に努める必要がある。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7432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84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117348</xdr:rowOff>
    </xdr:from>
    <xdr:to>
      <xdr:col>78</xdr:col>
      <xdr:colOff>120650</xdr:colOff>
      <xdr:row>77</xdr:row>
      <xdr:rowOff>47498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32275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77</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120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135637</xdr:rowOff>
    </xdr:from>
    <xdr:to>
      <xdr:col>69</xdr:col>
      <xdr:colOff>142875</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75963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127476</xdr:rowOff>
    </xdr:from>
    <xdr:to>
      <xdr:col>29</xdr:col>
      <xdr:colOff>127000</xdr:colOff>
      <xdr:row>11</xdr:row>
      <xdr:rowOff>154894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061051"/>
          <a:ext cx="647700" cy="27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154894</xdr:rowOff>
    </xdr:from>
    <xdr:to>
      <xdr:col>26</xdr:col>
      <xdr:colOff>50800</xdr:colOff>
      <xdr:row>12</xdr:row>
      <xdr:rowOff>114146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088469"/>
          <a:ext cx="698500" cy="130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148285</xdr:rowOff>
    </xdr:from>
    <xdr:to>
      <xdr:col>26</xdr:col>
      <xdr:colOff>101600</xdr:colOff>
      <xdr:row>15</xdr:row>
      <xdr:rowOff>78435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596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63212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82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114146</xdr:rowOff>
    </xdr:from>
    <xdr:to>
      <xdr:col>22</xdr:col>
      <xdr:colOff>114300</xdr:colOff>
      <xdr:row>12</xdr:row>
      <xdr:rowOff>138249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219171"/>
          <a:ext cx="698500" cy="24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19212</xdr:rowOff>
    </xdr:from>
    <xdr:to>
      <xdr:col>22</xdr:col>
      <xdr:colOff>165100</xdr:colOff>
      <xdr:row>15</xdr:row>
      <xdr:rowOff>120812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63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105589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2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138249</xdr:rowOff>
    </xdr:from>
    <xdr:to>
      <xdr:col>18</xdr:col>
      <xdr:colOff>177800</xdr:colOff>
      <xdr:row>13</xdr:row>
      <xdr:rowOff>23578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243274"/>
          <a:ext cx="698500" cy="5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42186</xdr:rowOff>
    </xdr:from>
    <xdr:to>
      <xdr:col>19</xdr:col>
      <xdr:colOff>38100</xdr:colOff>
      <xdr:row>15</xdr:row>
      <xdr:rowOff>143786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661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128563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4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58017</xdr:rowOff>
    </xdr:from>
    <xdr:to>
      <xdr:col>15</xdr:col>
      <xdr:colOff>101600</xdr:colOff>
      <xdr:row>15</xdr:row>
      <xdr:rowOff>159617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677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144394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76676</xdr:rowOff>
    </xdr:from>
    <xdr:to>
      <xdr:col>29</xdr:col>
      <xdr:colOff>177800</xdr:colOff>
      <xdr:row>12</xdr:row>
      <xdr:rowOff>6826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01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23353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195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104094</xdr:rowOff>
    </xdr:from>
    <xdr:to>
      <xdr:col>26</xdr:col>
      <xdr:colOff>101600</xdr:colOff>
      <xdr:row>12</xdr:row>
      <xdr:rowOff>34244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03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44421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806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63346</xdr:rowOff>
    </xdr:from>
    <xdr:to>
      <xdr:col>22</xdr:col>
      <xdr:colOff>165100</xdr:colOff>
      <xdr:row>12</xdr:row>
      <xdr:rowOff>164946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16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3673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193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87449</xdr:rowOff>
    </xdr:from>
    <xdr:to>
      <xdr:col>19</xdr:col>
      <xdr:colOff>38100</xdr:colOff>
      <xdr:row>13</xdr:row>
      <xdr:rowOff>17599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192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27776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196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144228</xdr:rowOff>
    </xdr:from>
    <xdr:to>
      <xdr:col>15</xdr:col>
      <xdr:colOff>101600</xdr:colOff>
      <xdr:row>13</xdr:row>
      <xdr:rowOff>74378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249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84555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01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66258</xdr:rowOff>
    </xdr:from>
    <xdr:to>
      <xdr:col>29</xdr:col>
      <xdr:colOff>127000</xdr:colOff>
      <xdr:row>34</xdr:row>
      <xdr:rowOff>215599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333708"/>
          <a:ext cx="647700" cy="149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6659</xdr:rowOff>
    </xdr:from>
    <xdr:to>
      <xdr:col>26</xdr:col>
      <xdr:colOff>50800</xdr:colOff>
      <xdr:row>34</xdr:row>
      <xdr:rowOff>215599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274109"/>
          <a:ext cx="698500" cy="208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131489</xdr:rowOff>
    </xdr:from>
    <xdr:to>
      <xdr:col>26</xdr:col>
      <xdr:colOff>101600</xdr:colOff>
      <xdr:row>35</xdr:row>
      <xdr:rowOff>233089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217866</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82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6659</xdr:rowOff>
    </xdr:from>
    <xdr:to>
      <xdr:col>22</xdr:col>
      <xdr:colOff>114300</xdr:colOff>
      <xdr:row>34</xdr:row>
      <xdr:rowOff>23901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274109"/>
          <a:ext cx="698500" cy="1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109151</xdr:rowOff>
    </xdr:from>
    <xdr:to>
      <xdr:col>22</xdr:col>
      <xdr:colOff>165100</xdr:colOff>
      <xdr:row>35</xdr:row>
      <xdr:rowOff>210751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71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195528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80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269287</xdr:rowOff>
    </xdr:from>
    <xdr:to>
      <xdr:col>18</xdr:col>
      <xdr:colOff>177800</xdr:colOff>
      <xdr:row>34</xdr:row>
      <xdr:rowOff>23901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193837"/>
          <a:ext cx="698500" cy="97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108269</xdr:rowOff>
    </xdr:from>
    <xdr:to>
      <xdr:col>19</xdr:col>
      <xdr:colOff>38100</xdr:colOff>
      <xdr:row>35</xdr:row>
      <xdr:rowOff>209869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718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194646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8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76592</xdr:rowOff>
    </xdr:from>
    <xdr:to>
      <xdr:col>15</xdr:col>
      <xdr:colOff>101600</xdr:colOff>
      <xdr:row>35</xdr:row>
      <xdr:rowOff>178192</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686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162969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77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15458</xdr:rowOff>
    </xdr:from>
    <xdr:to>
      <xdr:col>29</xdr:col>
      <xdr:colOff>177800</xdr:colOff>
      <xdr:row>34</xdr:row>
      <xdr:rowOff>117058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28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203435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12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164799</xdr:rowOff>
    </xdr:from>
    <xdr:to>
      <xdr:col>26</xdr:col>
      <xdr:colOff>101600</xdr:colOff>
      <xdr:row>34</xdr:row>
      <xdr:rowOff>266399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43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276576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20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298759</xdr:rowOff>
    </xdr:from>
    <xdr:to>
      <xdr:col>22</xdr:col>
      <xdr:colOff>165100</xdr:colOff>
      <xdr:row>34</xdr:row>
      <xdr:rowOff>57459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22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67636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599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316001</xdr:rowOff>
    </xdr:from>
    <xdr:to>
      <xdr:col>19</xdr:col>
      <xdr:colOff>38100</xdr:colOff>
      <xdr:row>34</xdr:row>
      <xdr:rowOff>74701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240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84878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00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218487</xdr:rowOff>
    </xdr:from>
    <xdr:to>
      <xdr:col>15</xdr:col>
      <xdr:colOff>101600</xdr:colOff>
      <xdr:row>33</xdr:row>
      <xdr:rowOff>320087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143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158814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591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33,243
32,871
435.34
28,932,284
27,947,404
827,463
13,687,307
32,052,771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22265</xdr:rowOff>
    </xdr:from>
    <xdr:to>
      <xdr:col>24</xdr:col>
      <xdr:colOff>63500</xdr:colOff>
      <xdr:row>30</xdr:row>
      <xdr:rowOff>93343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165765"/>
          <a:ext cx="838200" cy="7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93343</xdr:rowOff>
    </xdr:from>
    <xdr:to>
      <xdr:col>19</xdr:col>
      <xdr:colOff>177800</xdr:colOff>
      <xdr:row>31</xdr:row>
      <xdr:rowOff>91122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36843"/>
          <a:ext cx="889000" cy="16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94174</xdr:rowOff>
    </xdr:from>
    <xdr:to>
      <xdr:col>20</xdr:col>
      <xdr:colOff>38100</xdr:colOff>
      <xdr:row>34</xdr:row>
      <xdr:rowOff>24324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7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15451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91122</xdr:rowOff>
    </xdr:from>
    <xdr:to>
      <xdr:col>15</xdr:col>
      <xdr:colOff>50800</xdr:colOff>
      <xdr:row>31</xdr:row>
      <xdr:rowOff>123780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06072"/>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78891</xdr:rowOff>
    </xdr:from>
    <xdr:to>
      <xdr:col>15</xdr:col>
      <xdr:colOff>101600</xdr:colOff>
      <xdr:row>35</xdr:row>
      <xdr:rowOff>9041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123780</xdr:rowOff>
    </xdr:from>
    <xdr:to>
      <xdr:col>10</xdr:col>
      <xdr:colOff>114300</xdr:colOff>
      <xdr:row>31</xdr:row>
      <xdr:rowOff>154657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38730"/>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82140</xdr:rowOff>
    </xdr:from>
    <xdr:to>
      <xdr:col>10</xdr:col>
      <xdr:colOff>165100</xdr:colOff>
      <xdr:row>35</xdr:row>
      <xdr:rowOff>12290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1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96313</xdr:rowOff>
    </xdr:from>
    <xdr:to>
      <xdr:col>6</xdr:col>
      <xdr:colOff>38100</xdr:colOff>
      <xdr:row>35</xdr:row>
      <xdr:rowOff>26463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2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17590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142915</xdr:rowOff>
    </xdr:from>
    <xdr:to>
      <xdr:col>24</xdr:col>
      <xdr:colOff>114300</xdr:colOff>
      <xdr:row>30</xdr:row>
      <xdr:rowOff>73065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95942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42543</xdr:rowOff>
    </xdr:from>
    <xdr:to>
      <xdr:col>20</xdr:col>
      <xdr:colOff>38100</xdr:colOff>
      <xdr:row>30</xdr:row>
      <xdr:rowOff>144143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160670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6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40322</xdr:rowOff>
    </xdr:from>
    <xdr:to>
      <xdr:col>15</xdr:col>
      <xdr:colOff>101600</xdr:colOff>
      <xdr:row>31</xdr:row>
      <xdr:rowOff>141922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158449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3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72980</xdr:rowOff>
    </xdr:from>
    <xdr:to>
      <xdr:col>10</xdr:col>
      <xdr:colOff>165100</xdr:colOff>
      <xdr:row>32</xdr:row>
      <xdr:rowOff>3130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19657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16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103857</xdr:rowOff>
    </xdr:from>
    <xdr:to>
      <xdr:col>6</xdr:col>
      <xdr:colOff>38100</xdr:colOff>
      <xdr:row>32</xdr:row>
      <xdr:rowOff>34007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50534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19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93947</xdr:rowOff>
    </xdr:from>
    <xdr:to>
      <xdr:col>24</xdr:col>
      <xdr:colOff>63500</xdr:colOff>
      <xdr:row>55</xdr:row>
      <xdr:rowOff>124308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23697"/>
          <a:ext cx="838200" cy="3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118157</xdr:rowOff>
    </xdr:from>
    <xdr:to>
      <xdr:col>19</xdr:col>
      <xdr:colOff>177800</xdr:colOff>
      <xdr:row>55</xdr:row>
      <xdr:rowOff>124308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547907"/>
          <a:ext cx="889000" cy="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72658</xdr:rowOff>
    </xdr:from>
    <xdr:to>
      <xdr:col>20</xdr:col>
      <xdr:colOff>38100</xdr:colOff>
      <xdr:row>56</xdr:row>
      <xdr:rowOff>2808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19335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7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118157</xdr:rowOff>
    </xdr:from>
    <xdr:to>
      <xdr:col>15</xdr:col>
      <xdr:colOff>50800</xdr:colOff>
      <xdr:row>56</xdr:row>
      <xdr:rowOff>16071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47907"/>
          <a:ext cx="889000" cy="6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109452</xdr:rowOff>
    </xdr:from>
    <xdr:to>
      <xdr:col>15</xdr:col>
      <xdr:colOff>101600</xdr:colOff>
      <xdr:row>56</xdr:row>
      <xdr:rowOff>39602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3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30729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3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16071</xdr:rowOff>
    </xdr:from>
    <xdr:to>
      <xdr:col>10</xdr:col>
      <xdr:colOff>114300</xdr:colOff>
      <xdr:row>56</xdr:row>
      <xdr:rowOff>78141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17271"/>
          <a:ext cx="889000" cy="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6887</xdr:rowOff>
    </xdr:from>
    <xdr:to>
      <xdr:col>10</xdr:col>
      <xdr:colOff>165100</xdr:colOff>
      <xdr:row>56</xdr:row>
      <xdr:rowOff>108487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99614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0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47850</xdr:rowOff>
    </xdr:from>
    <xdr:to>
      <xdr:col>6</xdr:col>
      <xdr:colOff>38100</xdr:colOff>
      <xdr:row>56</xdr:row>
      <xdr:rowOff>149450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140577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43147</xdr:rowOff>
    </xdr:from>
    <xdr:to>
      <xdr:col>24</xdr:col>
      <xdr:colOff>114300</xdr:colOff>
      <xdr:row>55</xdr:row>
      <xdr:rowOff>144747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66024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73508</xdr:rowOff>
    </xdr:from>
    <xdr:to>
      <xdr:col>20</xdr:col>
      <xdr:colOff>38100</xdr:colOff>
      <xdr:row>56</xdr:row>
      <xdr:rowOff>3658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5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67357</xdr:rowOff>
    </xdr:from>
    <xdr:to>
      <xdr:col>15</xdr:col>
      <xdr:colOff>101600</xdr:colOff>
      <xdr:row>55</xdr:row>
      <xdr:rowOff>168957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7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136721</xdr:rowOff>
    </xdr:from>
    <xdr:to>
      <xdr:col>10</xdr:col>
      <xdr:colOff>165100</xdr:colOff>
      <xdr:row>56</xdr:row>
      <xdr:rowOff>66871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83398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27341</xdr:rowOff>
    </xdr:from>
    <xdr:to>
      <xdr:col>6</xdr:col>
      <xdr:colOff>38100</xdr:colOff>
      <xdr:row>56</xdr:row>
      <xdr:rowOff>128941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145468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0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139167</xdr:rowOff>
    </xdr:from>
    <xdr:to>
      <xdr:col>24</xdr:col>
      <xdr:colOff>63500</xdr:colOff>
      <xdr:row>78</xdr:row>
      <xdr:rowOff>166370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12267"/>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139167</xdr:rowOff>
    </xdr:from>
    <xdr:to>
      <xdr:col>19</xdr:col>
      <xdr:colOff>177800</xdr:colOff>
      <xdr:row>78</xdr:row>
      <xdr:rowOff>169971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12267"/>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155823</xdr:rowOff>
    </xdr:from>
    <xdr:to>
      <xdr:col>20</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165188</xdr:rowOff>
    </xdr:from>
    <xdr:to>
      <xdr:col>15</xdr:col>
      <xdr:colOff>50800</xdr:colOff>
      <xdr:row>78</xdr:row>
      <xdr:rowOff>169971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38288"/>
          <a:ext cx="889000" cy="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37636</xdr:rowOff>
    </xdr:from>
    <xdr:to>
      <xdr:col>15</xdr:col>
      <xdr:colOff>101600</xdr:colOff>
      <xdr:row>78</xdr:row>
      <xdr:rowOff>139236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155763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148673</xdr:rowOff>
    </xdr:from>
    <xdr:to>
      <xdr:col>10</xdr:col>
      <xdr:colOff>114300</xdr:colOff>
      <xdr:row>78</xdr:row>
      <xdr:rowOff>165188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21773"/>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19234</xdr:rowOff>
    </xdr:from>
    <xdr:to>
      <xdr:col>10</xdr:col>
      <xdr:colOff>165100</xdr:colOff>
      <xdr:row>78</xdr:row>
      <xdr:rowOff>120834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137361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12528</xdr:rowOff>
    </xdr:from>
    <xdr:to>
      <xdr:col>6</xdr:col>
      <xdr:colOff>38100</xdr:colOff>
      <xdr:row>78</xdr:row>
      <xdr:rowOff>114128</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130655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115570</xdr:rowOff>
    </xdr:from>
    <xdr:to>
      <xdr:col>24</xdr:col>
      <xdr:colOff>114300</xdr:colOff>
      <xdr:row>79</xdr:row>
      <xdr:rowOff>45720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30497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0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88367</xdr:rowOff>
    </xdr:from>
    <xdr:to>
      <xdr:col>20</xdr:col>
      <xdr:colOff>38100</xdr:colOff>
      <xdr:row>79</xdr:row>
      <xdr:rowOff>18517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9644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119171</xdr:rowOff>
    </xdr:from>
    <xdr:to>
      <xdr:col>15</xdr:col>
      <xdr:colOff>101600</xdr:colOff>
      <xdr:row>79</xdr:row>
      <xdr:rowOff>49321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40448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8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114388</xdr:rowOff>
    </xdr:from>
    <xdr:to>
      <xdr:col>10</xdr:col>
      <xdr:colOff>165100</xdr:colOff>
      <xdr:row>79</xdr:row>
      <xdr:rowOff>44538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35665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8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97873</xdr:rowOff>
    </xdr:from>
    <xdr:to>
      <xdr:col>6</xdr:col>
      <xdr:colOff>38100</xdr:colOff>
      <xdr:row>79</xdr:row>
      <xdr:rowOff>28023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19150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6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33680</xdr:rowOff>
    </xdr:from>
    <xdr:to>
      <xdr:col>24</xdr:col>
      <xdr:colOff>63500</xdr:colOff>
      <xdr:row>94</xdr:row>
      <xdr:rowOff>160262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78530"/>
          <a:ext cx="838200" cy="2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24676</xdr:rowOff>
    </xdr:from>
    <xdr:to>
      <xdr:col>19</xdr:col>
      <xdr:colOff>177800</xdr:colOff>
      <xdr:row>94</xdr:row>
      <xdr:rowOff>160262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140976"/>
          <a:ext cx="889000" cy="1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140043</xdr:rowOff>
    </xdr:from>
    <xdr:to>
      <xdr:col>20</xdr:col>
      <xdr:colOff>38100</xdr:colOff>
      <xdr:row>96</xdr:row>
      <xdr:rowOff>70193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61320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166675</xdr:rowOff>
    </xdr:from>
    <xdr:to>
      <xdr:col>15</xdr:col>
      <xdr:colOff>50800</xdr:colOff>
      <xdr:row>94</xdr:row>
      <xdr:rowOff>24676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111525"/>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139230</xdr:rowOff>
    </xdr:from>
    <xdr:to>
      <xdr:col>15</xdr:col>
      <xdr:colOff>101600</xdr:colOff>
      <xdr:row>96</xdr:row>
      <xdr:rowOff>69380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60507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166675</xdr:rowOff>
    </xdr:from>
    <xdr:to>
      <xdr:col>10</xdr:col>
      <xdr:colOff>114300</xdr:colOff>
      <xdr:row>94</xdr:row>
      <xdr:rowOff>78612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11525"/>
          <a:ext cx="889000" cy="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20943</xdr:rowOff>
    </xdr:from>
    <xdr:to>
      <xdr:col>10</xdr:col>
      <xdr:colOff>165100</xdr:colOff>
      <xdr:row>96</xdr:row>
      <xdr:rowOff>122543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113670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31217</xdr:rowOff>
    </xdr:from>
    <xdr:to>
      <xdr:col>6</xdr:col>
      <xdr:colOff>38100</xdr:colOff>
      <xdr:row>96</xdr:row>
      <xdr:rowOff>132817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123944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154330</xdr:rowOff>
    </xdr:from>
    <xdr:to>
      <xdr:col>24</xdr:col>
      <xdr:colOff>114300</xdr:colOff>
      <xdr:row>93</xdr:row>
      <xdr:rowOff>84480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5757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7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109462</xdr:rowOff>
    </xdr:from>
    <xdr:to>
      <xdr:col>20</xdr:col>
      <xdr:colOff>38100</xdr:colOff>
      <xdr:row>95</xdr:row>
      <xdr:rowOff>39612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56139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145326</xdr:rowOff>
    </xdr:from>
    <xdr:to>
      <xdr:col>15</xdr:col>
      <xdr:colOff>101600</xdr:colOff>
      <xdr:row>94</xdr:row>
      <xdr:rowOff>75476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92003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6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115875</xdr:rowOff>
    </xdr:from>
    <xdr:to>
      <xdr:col>10</xdr:col>
      <xdr:colOff>165100</xdr:colOff>
      <xdr:row>94</xdr:row>
      <xdr:rowOff>46025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62552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3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27812</xdr:rowOff>
    </xdr:from>
    <xdr:to>
      <xdr:col>6</xdr:col>
      <xdr:colOff>38100</xdr:colOff>
      <xdr:row>94</xdr:row>
      <xdr:rowOff>129412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1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145939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1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25956</xdr:rowOff>
    </xdr:from>
    <xdr:to>
      <xdr:col>55</xdr:col>
      <xdr:colOff>0</xdr:colOff>
      <xdr:row>35</xdr:row>
      <xdr:rowOff>84135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40906"/>
          <a:ext cx="838200" cy="7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41975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25956</xdr:rowOff>
    </xdr:from>
    <xdr:to>
      <xdr:col>50</xdr:col>
      <xdr:colOff>114300</xdr:colOff>
      <xdr:row>36</xdr:row>
      <xdr:rowOff>7478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40906"/>
          <a:ext cx="889000" cy="8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11816</xdr:rowOff>
    </xdr:from>
    <xdr:to>
      <xdr:col>50</xdr:col>
      <xdr:colOff>165100</xdr:colOff>
      <xdr:row>30</xdr:row>
      <xdr:rowOff>113416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129943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7478</xdr:rowOff>
    </xdr:from>
    <xdr:to>
      <xdr:col>45</xdr:col>
      <xdr:colOff>177800</xdr:colOff>
      <xdr:row>36</xdr:row>
      <xdr:rowOff>83381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79678"/>
          <a:ext cx="889000" cy="7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100414</xdr:rowOff>
    </xdr:from>
    <xdr:to>
      <xdr:col>46</xdr:col>
      <xdr:colOff>38100</xdr:colOff>
      <xdr:row>36</xdr:row>
      <xdr:rowOff>30564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0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47091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8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64353</xdr:rowOff>
    </xdr:from>
    <xdr:to>
      <xdr:col>41</xdr:col>
      <xdr:colOff>50800</xdr:colOff>
      <xdr:row>36</xdr:row>
      <xdr:rowOff>83381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36553"/>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146553</xdr:rowOff>
    </xdr:from>
    <xdr:to>
      <xdr:col>41</xdr:col>
      <xdr:colOff>101600</xdr:colOff>
      <xdr:row>36</xdr:row>
      <xdr:rowOff>76703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93230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2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155849</xdr:rowOff>
    </xdr:from>
    <xdr:to>
      <xdr:col>36</xdr:col>
      <xdr:colOff>165100</xdr:colOff>
      <xdr:row>36</xdr:row>
      <xdr:rowOff>85999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102526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33335</xdr:rowOff>
    </xdr:from>
    <xdr:to>
      <xdr:col>55</xdr:col>
      <xdr:colOff>50800</xdr:colOff>
      <xdr:row>35</xdr:row>
      <xdr:rowOff>134935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56212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146606</xdr:rowOff>
    </xdr:from>
    <xdr:to>
      <xdr:col>50</xdr:col>
      <xdr:colOff>165100</xdr:colOff>
      <xdr:row>31</xdr:row>
      <xdr:rowOff>76756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67883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38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128128</xdr:rowOff>
    </xdr:from>
    <xdr:to>
      <xdr:col>46</xdr:col>
      <xdr:colOff>38100</xdr:colOff>
      <xdr:row>36</xdr:row>
      <xdr:rowOff>58278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49405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2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32581</xdr:rowOff>
    </xdr:from>
    <xdr:to>
      <xdr:col>41</xdr:col>
      <xdr:colOff>101600</xdr:colOff>
      <xdr:row>36</xdr:row>
      <xdr:rowOff>134181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125308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2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13553</xdr:rowOff>
    </xdr:from>
    <xdr:to>
      <xdr:col>36</xdr:col>
      <xdr:colOff>165100</xdr:colOff>
      <xdr:row>36</xdr:row>
      <xdr:rowOff>115153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106280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2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30811</xdr:rowOff>
    </xdr:from>
    <xdr:to>
      <xdr:col>55</xdr:col>
      <xdr:colOff>0</xdr:colOff>
      <xdr:row>53</xdr:row>
      <xdr:rowOff>35321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946211"/>
          <a:ext cx="838200" cy="1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35321</xdr:rowOff>
    </xdr:from>
    <xdr:to>
      <xdr:col>50</xdr:col>
      <xdr:colOff>114300</xdr:colOff>
      <xdr:row>54</xdr:row>
      <xdr:rowOff>4102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122171"/>
          <a:ext cx="889000" cy="14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145044</xdr:rowOff>
    </xdr:from>
    <xdr:to>
      <xdr:col>50</xdr:col>
      <xdr:colOff>165100</xdr:colOff>
      <xdr:row>55</xdr:row>
      <xdr:rowOff>75194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4102</xdr:rowOff>
    </xdr:from>
    <xdr:to>
      <xdr:col>45</xdr:col>
      <xdr:colOff>177800</xdr:colOff>
      <xdr:row>56</xdr:row>
      <xdr:rowOff>45593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62402"/>
          <a:ext cx="889000" cy="38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134003</xdr:rowOff>
    </xdr:from>
    <xdr:to>
      <xdr:col>46</xdr:col>
      <xdr:colOff>38100</xdr:colOff>
      <xdr:row>55</xdr:row>
      <xdr:rowOff>64153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9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55280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4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45593</xdr:rowOff>
    </xdr:from>
    <xdr:to>
      <xdr:col>41</xdr:col>
      <xdr:colOff>50800</xdr:colOff>
      <xdr:row>56</xdr:row>
      <xdr:rowOff>54188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46793"/>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30431</xdr:rowOff>
    </xdr:from>
    <xdr:to>
      <xdr:col>41</xdr:col>
      <xdr:colOff>101600</xdr:colOff>
      <xdr:row>55</xdr:row>
      <xdr:rowOff>132031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6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148558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1514</xdr:rowOff>
    </xdr:from>
    <xdr:to>
      <xdr:col>36</xdr:col>
      <xdr:colOff>165100</xdr:colOff>
      <xdr:row>55</xdr:row>
      <xdr:rowOff>103114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3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119641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151461</xdr:rowOff>
    </xdr:from>
    <xdr:to>
      <xdr:col>55</xdr:col>
      <xdr:colOff>50800</xdr:colOff>
      <xdr:row>52</xdr:row>
      <xdr:rowOff>81611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89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2888</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74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155971</xdr:rowOff>
    </xdr:from>
    <xdr:to>
      <xdr:col>50</xdr:col>
      <xdr:colOff>165100</xdr:colOff>
      <xdr:row>53</xdr:row>
      <xdr:rowOff>86121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0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102648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88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124752</xdr:rowOff>
    </xdr:from>
    <xdr:to>
      <xdr:col>46</xdr:col>
      <xdr:colOff>38100</xdr:colOff>
      <xdr:row>54</xdr:row>
      <xdr:rowOff>54902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71429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98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166243</xdr:rowOff>
    </xdr:from>
    <xdr:to>
      <xdr:col>41</xdr:col>
      <xdr:colOff>101600</xdr:colOff>
      <xdr:row>56</xdr:row>
      <xdr:rowOff>96393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87520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3388</xdr:rowOff>
    </xdr:from>
    <xdr:to>
      <xdr:col>36</xdr:col>
      <xdr:colOff>165100</xdr:colOff>
      <xdr:row>56</xdr:row>
      <xdr:rowOff>104988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0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96115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9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10846</xdr:rowOff>
    </xdr:from>
    <xdr:to>
      <xdr:col>55</xdr:col>
      <xdr:colOff>0</xdr:colOff>
      <xdr:row>75</xdr:row>
      <xdr:rowOff>34074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869596"/>
          <a:ext cx="8382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10846</xdr:rowOff>
    </xdr:from>
    <xdr:to>
      <xdr:col>50</xdr:col>
      <xdr:colOff>114300</xdr:colOff>
      <xdr:row>76</xdr:row>
      <xdr:rowOff>139091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869596"/>
          <a:ext cx="889000" cy="2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168123</xdr:rowOff>
    </xdr:from>
    <xdr:to>
      <xdr:col>50</xdr:col>
      <xdr:colOff>165100</xdr:colOff>
      <xdr:row>77</xdr:row>
      <xdr:rowOff>98273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89400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139091</xdr:rowOff>
    </xdr:from>
    <xdr:to>
      <xdr:col>45</xdr:col>
      <xdr:colOff>177800</xdr:colOff>
      <xdr:row>77</xdr:row>
      <xdr:rowOff>138151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69291"/>
          <a:ext cx="889000" cy="1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6198</xdr:rowOff>
    </xdr:from>
    <xdr:to>
      <xdr:col>46</xdr:col>
      <xdr:colOff>38100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138151</xdr:rowOff>
    </xdr:from>
    <xdr:to>
      <xdr:col>41</xdr:col>
      <xdr:colOff>50800</xdr:colOff>
      <xdr:row>78</xdr:row>
      <xdr:rowOff>76708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39801"/>
          <a:ext cx="8890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25006</xdr:rowOff>
    </xdr:from>
    <xdr:to>
      <xdr:col>41</xdr:col>
      <xdr:colOff>101600</xdr:colOff>
      <xdr:row>77</xdr:row>
      <xdr:rowOff>126606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143133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164948</xdr:rowOff>
    </xdr:from>
    <xdr:to>
      <xdr:col>36</xdr:col>
      <xdr:colOff>165100</xdr:colOff>
      <xdr:row>77</xdr:row>
      <xdr:rowOff>95098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9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111624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154724</xdr:rowOff>
    </xdr:from>
    <xdr:to>
      <xdr:col>55</xdr:col>
      <xdr:colOff>50800</xdr:colOff>
      <xdr:row>75</xdr:row>
      <xdr:rowOff>84874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8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6151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69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131496</xdr:rowOff>
    </xdr:from>
    <xdr:to>
      <xdr:col>50</xdr:col>
      <xdr:colOff>165100</xdr:colOff>
      <xdr:row>75</xdr:row>
      <xdr:rowOff>61646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8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78173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5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88291</xdr:rowOff>
    </xdr:from>
    <xdr:to>
      <xdr:col>46</xdr:col>
      <xdr:colOff>38100</xdr:colOff>
      <xdr:row>77</xdr:row>
      <xdr:rowOff>18441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34968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87351</xdr:rowOff>
    </xdr:from>
    <xdr:to>
      <xdr:col>41</xdr:col>
      <xdr:colOff>101600</xdr:colOff>
      <xdr:row>78</xdr:row>
      <xdr:rowOff>17501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38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25908</xdr:rowOff>
    </xdr:from>
    <xdr:to>
      <xdr:col>36</xdr:col>
      <xdr:colOff>165100</xdr:colOff>
      <xdr:row>78</xdr:row>
      <xdr:rowOff>127508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118635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4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83776</xdr:rowOff>
    </xdr:from>
    <xdr:to>
      <xdr:col>55</xdr:col>
      <xdr:colOff>0</xdr:colOff>
      <xdr:row>97</xdr:row>
      <xdr:rowOff>115773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14426"/>
          <a:ext cx="838200" cy="3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54197</xdr:rowOff>
    </xdr:from>
    <xdr:to>
      <xdr:col>50</xdr:col>
      <xdr:colOff>114300</xdr:colOff>
      <xdr:row>97</xdr:row>
      <xdr:rowOff>83776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13397"/>
          <a:ext cx="889000" cy="20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120690</xdr:rowOff>
    </xdr:from>
    <xdr:to>
      <xdr:col>50</xdr:col>
      <xdr:colOff>165100</xdr:colOff>
      <xdr:row>97</xdr:row>
      <xdr:rowOff>50840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67367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5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54197</xdr:rowOff>
    </xdr:from>
    <xdr:to>
      <xdr:col>45</xdr:col>
      <xdr:colOff>177800</xdr:colOff>
      <xdr:row>97</xdr:row>
      <xdr:rowOff>117991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13397"/>
          <a:ext cx="889000" cy="23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108384</xdr:rowOff>
    </xdr:from>
    <xdr:to>
      <xdr:col>46</xdr:col>
      <xdr:colOff>38100</xdr:colOff>
      <xdr:row>97</xdr:row>
      <xdr:rowOff>38534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6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117991</xdr:rowOff>
    </xdr:from>
    <xdr:to>
      <xdr:col>41</xdr:col>
      <xdr:colOff>50800</xdr:colOff>
      <xdr:row>98</xdr:row>
      <xdr:rowOff>16249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48641"/>
          <a:ext cx="889000" cy="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169337</xdr:rowOff>
    </xdr:from>
    <xdr:to>
      <xdr:col>41</xdr:col>
      <xdr:colOff>101600</xdr:colOff>
      <xdr:row>97</xdr:row>
      <xdr:rowOff>99487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116014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161092</xdr:rowOff>
    </xdr:from>
    <xdr:to>
      <xdr:col>36</xdr:col>
      <xdr:colOff>165100</xdr:colOff>
      <xdr:row>97</xdr:row>
      <xdr:rowOff>91242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107769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64973</xdr:rowOff>
    </xdr:from>
    <xdr:to>
      <xdr:col>55</xdr:col>
      <xdr:colOff>50800</xdr:colOff>
      <xdr:row>97</xdr:row>
      <xdr:rowOff>166573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43400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7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32976</xdr:rowOff>
    </xdr:from>
    <xdr:to>
      <xdr:col>50</xdr:col>
      <xdr:colOff>165100</xdr:colOff>
      <xdr:row>97</xdr:row>
      <xdr:rowOff>134576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6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125703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3397</xdr:rowOff>
    </xdr:from>
    <xdr:to>
      <xdr:col>46</xdr:col>
      <xdr:colOff>38100</xdr:colOff>
      <xdr:row>96</xdr:row>
      <xdr:rowOff>104997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121524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3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67191</xdr:rowOff>
    </xdr:from>
    <xdr:to>
      <xdr:col>41</xdr:col>
      <xdr:colOff>101600</xdr:colOff>
      <xdr:row>97</xdr:row>
      <xdr:rowOff>168791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136899</xdr:rowOff>
    </xdr:from>
    <xdr:to>
      <xdr:col>36</xdr:col>
      <xdr:colOff>165100</xdr:colOff>
      <xdr:row>98</xdr:row>
      <xdr:rowOff>67049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58176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80590</xdr:rowOff>
    </xdr:from>
    <xdr:to>
      <xdr:col>85</xdr:col>
      <xdr:colOff>127000</xdr:colOff>
      <xdr:row>37</xdr:row>
      <xdr:rowOff>133495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252790"/>
          <a:ext cx="838200" cy="22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64943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80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133495</xdr:rowOff>
    </xdr:from>
    <xdr:to>
      <xdr:col>81</xdr:col>
      <xdr:colOff>50800</xdr:colOff>
      <xdr:row>38</xdr:row>
      <xdr:rowOff>75660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477145"/>
          <a:ext cx="889000" cy="1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90206</xdr:rowOff>
    </xdr:from>
    <xdr:to>
      <xdr:col>81</xdr:col>
      <xdr:colOff>101600</xdr:colOff>
      <xdr:row>38</xdr:row>
      <xdr:rowOff>20356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43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11483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5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109394</xdr:rowOff>
    </xdr:from>
    <xdr:to>
      <xdr:col>76</xdr:col>
      <xdr:colOff>114300</xdr:colOff>
      <xdr:row>38</xdr:row>
      <xdr:rowOff>75660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110144"/>
          <a:ext cx="889000" cy="48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60586</xdr:rowOff>
    </xdr:from>
    <xdr:to>
      <xdr:col>76</xdr:col>
      <xdr:colOff>165100</xdr:colOff>
      <xdr:row>37</xdr:row>
      <xdr:rowOff>162186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0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7263</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1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109394</xdr:rowOff>
    </xdr:from>
    <xdr:to>
      <xdr:col>71</xdr:col>
      <xdr:colOff>177800</xdr:colOff>
      <xdr:row>36</xdr:row>
      <xdr:rowOff>149726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110144"/>
          <a:ext cx="889000" cy="21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93472</xdr:rowOff>
    </xdr:from>
    <xdr:to>
      <xdr:col>72</xdr:col>
      <xdr:colOff>38100</xdr:colOff>
      <xdr:row>38</xdr:row>
      <xdr:rowOff>23622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14749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45303</xdr:rowOff>
    </xdr:from>
    <xdr:to>
      <xdr:col>67</xdr:col>
      <xdr:colOff>101600</xdr:colOff>
      <xdr:row>38</xdr:row>
      <xdr:rowOff>146903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138030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5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29790</xdr:rowOff>
    </xdr:from>
    <xdr:to>
      <xdr:col>85</xdr:col>
      <xdr:colOff>177800</xdr:colOff>
      <xdr:row>36</xdr:row>
      <xdr:rowOff>131390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2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52667</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05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82695</xdr:rowOff>
    </xdr:from>
    <xdr:to>
      <xdr:col>81</xdr:col>
      <xdr:colOff>101600</xdr:colOff>
      <xdr:row>38</xdr:row>
      <xdr:rowOff>12845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4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29372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20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24860</xdr:rowOff>
    </xdr:from>
    <xdr:to>
      <xdr:col>76</xdr:col>
      <xdr:colOff>165100</xdr:colOff>
      <xdr:row>38</xdr:row>
      <xdr:rowOff>126460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117587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63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58594</xdr:rowOff>
    </xdr:from>
    <xdr:to>
      <xdr:col>72</xdr:col>
      <xdr:colOff>38100</xdr:colOff>
      <xdr:row>35</xdr:row>
      <xdr:rowOff>160194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0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5271</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36111" y="583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98926</xdr:rowOff>
    </xdr:from>
    <xdr:to>
      <xdr:col>67</xdr:col>
      <xdr:colOff>101600</xdr:colOff>
      <xdr:row>37</xdr:row>
      <xdr:rowOff>29076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2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45603</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604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1575</xdr:rowOff>
    </xdr:from>
    <xdr:to>
      <xdr:col>85</xdr:col>
      <xdr:colOff>127000</xdr:colOff>
      <xdr:row>72</xdr:row>
      <xdr:rowOff>5944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345975"/>
          <a:ext cx="8382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169976</xdr:rowOff>
    </xdr:from>
    <xdr:to>
      <xdr:col>81</xdr:col>
      <xdr:colOff>50800</xdr:colOff>
      <xdr:row>72</xdr:row>
      <xdr:rowOff>1575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342926"/>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126822</xdr:rowOff>
    </xdr:from>
    <xdr:to>
      <xdr:col>81</xdr:col>
      <xdr:colOff>101600</xdr:colOff>
      <xdr:row>74</xdr:row>
      <xdr:rowOff>56972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64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48099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7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169976</xdr:rowOff>
    </xdr:from>
    <xdr:to>
      <xdr:col>76</xdr:col>
      <xdr:colOff>114300</xdr:colOff>
      <xdr:row>72</xdr:row>
      <xdr:rowOff>14377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342926"/>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143802</xdr:rowOff>
    </xdr:from>
    <xdr:to>
      <xdr:col>76</xdr:col>
      <xdr:colOff>165100</xdr:colOff>
      <xdr:row>74</xdr:row>
      <xdr:rowOff>73952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6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65079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7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168389</xdr:rowOff>
    </xdr:from>
    <xdr:to>
      <xdr:col>71</xdr:col>
      <xdr:colOff>177800</xdr:colOff>
      <xdr:row>72</xdr:row>
      <xdr:rowOff>14377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341339"/>
          <a:ext cx="8890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135458</xdr:rowOff>
    </xdr:from>
    <xdr:to>
      <xdr:col>72</xdr:col>
      <xdr:colOff>38100</xdr:colOff>
      <xdr:row>74</xdr:row>
      <xdr:rowOff>65608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65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56735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4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132600</xdr:rowOff>
    </xdr:from>
    <xdr:to>
      <xdr:col>67</xdr:col>
      <xdr:colOff>101600</xdr:colOff>
      <xdr:row>74</xdr:row>
      <xdr:rowOff>62750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53877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4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126594</xdr:rowOff>
    </xdr:from>
    <xdr:to>
      <xdr:col>85</xdr:col>
      <xdr:colOff>177800</xdr:colOff>
      <xdr:row>72</xdr:row>
      <xdr:rowOff>56744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29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149471</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15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122225</xdr:rowOff>
    </xdr:from>
    <xdr:to>
      <xdr:col>81</xdr:col>
      <xdr:colOff>101600</xdr:colOff>
      <xdr:row>72</xdr:row>
      <xdr:rowOff>52375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2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68902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0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119176</xdr:rowOff>
    </xdr:from>
    <xdr:to>
      <xdr:col>76</xdr:col>
      <xdr:colOff>165100</xdr:colOff>
      <xdr:row>72</xdr:row>
      <xdr:rowOff>49326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29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65853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06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135027</xdr:rowOff>
    </xdr:from>
    <xdr:to>
      <xdr:col>72</xdr:col>
      <xdr:colOff>38100</xdr:colOff>
      <xdr:row>72</xdr:row>
      <xdr:rowOff>65177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3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81704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08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117589</xdr:rowOff>
    </xdr:from>
    <xdr:to>
      <xdr:col>67</xdr:col>
      <xdr:colOff>101600</xdr:colOff>
      <xdr:row>72</xdr:row>
      <xdr:rowOff>47739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64266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06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169075</xdr:rowOff>
    </xdr:from>
    <xdr:to>
      <xdr:col>85</xdr:col>
      <xdr:colOff>127000</xdr:colOff>
      <xdr:row>98</xdr:row>
      <xdr:rowOff>5118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799725"/>
          <a:ext cx="8382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88609</xdr:rowOff>
    </xdr:from>
    <xdr:to>
      <xdr:col>81</xdr:col>
      <xdr:colOff>50800</xdr:colOff>
      <xdr:row>98</xdr:row>
      <xdr:rowOff>5118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719259"/>
          <a:ext cx="889000" cy="8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105029</xdr:rowOff>
    </xdr:from>
    <xdr:to>
      <xdr:col>81</xdr:col>
      <xdr:colOff>101600</xdr:colOff>
      <xdr:row>97</xdr:row>
      <xdr:rowOff>35179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6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51706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88609</xdr:rowOff>
    </xdr:from>
    <xdr:to>
      <xdr:col>76</xdr:col>
      <xdr:colOff>114300</xdr:colOff>
      <xdr:row>98</xdr:row>
      <xdr:rowOff>126161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19259"/>
          <a:ext cx="889000" cy="20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12536</xdr:rowOff>
    </xdr:from>
    <xdr:to>
      <xdr:col>76</xdr:col>
      <xdr:colOff>165100</xdr:colOff>
      <xdr:row>97</xdr:row>
      <xdr:rowOff>114136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130663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38303</xdr:rowOff>
    </xdr:from>
    <xdr:to>
      <xdr:col>71</xdr:col>
      <xdr:colOff>177800</xdr:colOff>
      <xdr:row>98</xdr:row>
      <xdr:rowOff>126161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668953"/>
          <a:ext cx="889000" cy="25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62954</xdr:rowOff>
    </xdr:from>
    <xdr:to>
      <xdr:col>72</xdr:col>
      <xdr:colOff>38100</xdr:colOff>
      <xdr:row>97</xdr:row>
      <xdr:rowOff>164554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79808</xdr:rowOff>
    </xdr:from>
    <xdr:to>
      <xdr:col>67</xdr:col>
      <xdr:colOff>101600</xdr:colOff>
      <xdr:row>98</xdr:row>
      <xdr:rowOff>9958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118275</xdr:rowOff>
    </xdr:from>
    <xdr:to>
      <xdr:col>85</xdr:col>
      <xdr:colOff>177800</xdr:colOff>
      <xdr:row>98</xdr:row>
      <xdr:rowOff>48425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96702</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125768</xdr:rowOff>
    </xdr:from>
    <xdr:to>
      <xdr:col>81</xdr:col>
      <xdr:colOff>101600</xdr:colOff>
      <xdr:row>98</xdr:row>
      <xdr:rowOff>55918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47045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84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37809</xdr:rowOff>
    </xdr:from>
    <xdr:to>
      <xdr:col>76</xdr:col>
      <xdr:colOff>165100</xdr:colOff>
      <xdr:row>97</xdr:row>
      <xdr:rowOff>139409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130536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7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75361</xdr:rowOff>
    </xdr:from>
    <xdr:to>
      <xdr:col>72</xdr:col>
      <xdr:colOff>38100</xdr:colOff>
      <xdr:row>99</xdr:row>
      <xdr:rowOff>5511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168088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158953</xdr:rowOff>
    </xdr:from>
    <xdr:to>
      <xdr:col>67</xdr:col>
      <xdr:colOff>101600</xdr:colOff>
      <xdr:row>97</xdr:row>
      <xdr:rowOff>89103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105630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3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72339</xdr:rowOff>
    </xdr:from>
    <xdr:to>
      <xdr:col>116</xdr:col>
      <xdr:colOff>63500</xdr:colOff>
      <xdr:row>34</xdr:row>
      <xdr:rowOff>101638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901639"/>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120972</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64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72339</xdr:rowOff>
    </xdr:from>
    <xdr:to>
      <xdr:col>111</xdr:col>
      <xdr:colOff>177800</xdr:colOff>
      <xdr:row>34</xdr:row>
      <xdr:rowOff>136309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901639"/>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136309</xdr:rowOff>
    </xdr:from>
    <xdr:to>
      <xdr:col>107</xdr:col>
      <xdr:colOff>50800</xdr:colOff>
      <xdr:row>36</xdr:row>
      <xdr:rowOff>63919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965609"/>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161244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63919</xdr:rowOff>
    </xdr:from>
    <xdr:to>
      <xdr:col>102</xdr:col>
      <xdr:colOff>114300</xdr:colOff>
      <xdr:row>36</xdr:row>
      <xdr:rowOff>148311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236119"/>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167568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50838</xdr:rowOff>
    </xdr:from>
    <xdr:to>
      <xdr:col>116</xdr:col>
      <xdr:colOff>114300</xdr:colOff>
      <xdr:row>34</xdr:row>
      <xdr:rowOff>152438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73715</xdr:rowOff>
    </xdr:from>
    <xdr:ext cx="534377"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3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21539</xdr:rowOff>
    </xdr:from>
    <xdr:to>
      <xdr:col>112</xdr:col>
      <xdr:colOff>38100</xdr:colOff>
      <xdr:row>34</xdr:row>
      <xdr:rowOff>123139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139666</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56111" y="56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85509</xdr:rowOff>
    </xdr:from>
    <xdr:to>
      <xdr:col>107</xdr:col>
      <xdr:colOff>101600</xdr:colOff>
      <xdr:row>35</xdr:row>
      <xdr:rowOff>15659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32186</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6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13119</xdr:rowOff>
    </xdr:from>
    <xdr:to>
      <xdr:col>102</xdr:col>
      <xdr:colOff>165100</xdr:colOff>
      <xdr:row>36</xdr:row>
      <xdr:rowOff>114719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131246</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59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97511</xdr:rowOff>
    </xdr:from>
    <xdr:to>
      <xdr:col>98</xdr:col>
      <xdr:colOff>38100</xdr:colOff>
      <xdr:row>37</xdr:row>
      <xdr:rowOff>27661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44188</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389111" y="60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145224</xdr:rowOff>
    </xdr:from>
    <xdr:to>
      <xdr:col>116</xdr:col>
      <xdr:colOff>63500</xdr:colOff>
      <xdr:row>58</xdr:row>
      <xdr:rowOff>150101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89324"/>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145224</xdr:rowOff>
    </xdr:from>
    <xdr:to>
      <xdr:col>111</xdr:col>
      <xdr:colOff>177800</xdr:colOff>
      <xdr:row>58</xdr:row>
      <xdr:rowOff>152768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08932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96977</xdr:rowOff>
    </xdr:from>
    <xdr:to>
      <xdr:col>112</xdr:col>
      <xdr:colOff>38100</xdr:colOff>
      <xdr:row>58</xdr:row>
      <xdr:rowOff>27127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43654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152502</xdr:rowOff>
    </xdr:from>
    <xdr:to>
      <xdr:col>107</xdr:col>
      <xdr:colOff>50800</xdr:colOff>
      <xdr:row>58</xdr:row>
      <xdr:rowOff>152768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96602"/>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127953</xdr:rowOff>
    </xdr:from>
    <xdr:to>
      <xdr:col>107</xdr:col>
      <xdr:colOff>101600</xdr:colOff>
      <xdr:row>58</xdr:row>
      <xdr:rowOff>58103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0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74630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7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139509</xdr:rowOff>
    </xdr:from>
    <xdr:to>
      <xdr:col>102</xdr:col>
      <xdr:colOff>114300</xdr:colOff>
      <xdr:row>58</xdr:row>
      <xdr:rowOff>152502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83609"/>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123685</xdr:rowOff>
    </xdr:from>
    <xdr:to>
      <xdr:col>102</xdr:col>
      <xdr:colOff>165100</xdr:colOff>
      <xdr:row>58</xdr:row>
      <xdr:rowOff>53835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9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70362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7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131534</xdr:rowOff>
    </xdr:from>
    <xdr:to>
      <xdr:col>98</xdr:col>
      <xdr:colOff>38100</xdr:colOff>
      <xdr:row>58</xdr:row>
      <xdr:rowOff>61684</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0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78211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7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99301</xdr:rowOff>
    </xdr:from>
    <xdr:to>
      <xdr:col>116</xdr:col>
      <xdr:colOff>114300</xdr:colOff>
      <xdr:row>59</xdr:row>
      <xdr:rowOff>29451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14228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5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94424</xdr:rowOff>
    </xdr:from>
    <xdr:to>
      <xdr:col>112</xdr:col>
      <xdr:colOff>38100</xdr:colOff>
      <xdr:row>59</xdr:row>
      <xdr:rowOff>24574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15701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3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101968</xdr:rowOff>
    </xdr:from>
    <xdr:to>
      <xdr:col>107</xdr:col>
      <xdr:colOff>101600</xdr:colOff>
      <xdr:row>59</xdr:row>
      <xdr:rowOff>32118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23245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3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101702</xdr:rowOff>
    </xdr:from>
    <xdr:to>
      <xdr:col>102</xdr:col>
      <xdr:colOff>165100</xdr:colOff>
      <xdr:row>59</xdr:row>
      <xdr:rowOff>31852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22979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88709</xdr:rowOff>
    </xdr:from>
    <xdr:to>
      <xdr:col>98</xdr:col>
      <xdr:colOff>38100</xdr:colOff>
      <xdr:row>59</xdr:row>
      <xdr:rowOff>18859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9986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2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16199</xdr:rowOff>
    </xdr:from>
    <xdr:to>
      <xdr:col>116</xdr:col>
      <xdr:colOff>63500</xdr:colOff>
      <xdr:row>74</xdr:row>
      <xdr:rowOff>29781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703499"/>
          <a:ext cx="8382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117373</xdr:rowOff>
    </xdr:from>
    <xdr:to>
      <xdr:col>111</xdr:col>
      <xdr:colOff>177800</xdr:colOff>
      <xdr:row>74</xdr:row>
      <xdr:rowOff>16199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461773"/>
          <a:ext cx="889000" cy="2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45238</xdr:rowOff>
    </xdr:from>
    <xdr:to>
      <xdr:col>112</xdr:col>
      <xdr:colOff>38100</xdr:colOff>
      <xdr:row>75</xdr:row>
      <xdr:rowOff>146838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117373</xdr:rowOff>
    </xdr:from>
    <xdr:to>
      <xdr:col>107</xdr:col>
      <xdr:colOff>50800</xdr:colOff>
      <xdr:row>73</xdr:row>
      <xdr:rowOff>44507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461773"/>
          <a:ext cx="889000" cy="9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71793</xdr:rowOff>
    </xdr:from>
    <xdr:to>
      <xdr:col>107</xdr:col>
      <xdr:colOff>101600</xdr:colOff>
      <xdr:row>75</xdr:row>
      <xdr:rowOff>1943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164520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44507</xdr:rowOff>
    </xdr:from>
    <xdr:to>
      <xdr:col>102</xdr:col>
      <xdr:colOff>114300</xdr:colOff>
      <xdr:row>73</xdr:row>
      <xdr:rowOff>95085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560357"/>
          <a:ext cx="889000" cy="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46875</xdr:rowOff>
    </xdr:from>
    <xdr:to>
      <xdr:col>102</xdr:col>
      <xdr:colOff>165100</xdr:colOff>
      <xdr:row>74</xdr:row>
      <xdr:rowOff>148475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139602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29102</xdr:rowOff>
    </xdr:from>
    <xdr:to>
      <xdr:col>98</xdr:col>
      <xdr:colOff>38100</xdr:colOff>
      <xdr:row>74</xdr:row>
      <xdr:rowOff>130702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121829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150431</xdr:rowOff>
    </xdr:from>
    <xdr:to>
      <xdr:col>116</xdr:col>
      <xdr:colOff>114300</xdr:colOff>
      <xdr:row>74</xdr:row>
      <xdr:rowOff>80581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1858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136849</xdr:rowOff>
    </xdr:from>
    <xdr:to>
      <xdr:col>112</xdr:col>
      <xdr:colOff>38100</xdr:colOff>
      <xdr:row>74</xdr:row>
      <xdr:rowOff>66999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83526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2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66573</xdr:rowOff>
    </xdr:from>
    <xdr:to>
      <xdr:col>107</xdr:col>
      <xdr:colOff>101600</xdr:colOff>
      <xdr:row>72</xdr:row>
      <xdr:rowOff>168173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4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13250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1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165157</xdr:rowOff>
    </xdr:from>
    <xdr:to>
      <xdr:col>102</xdr:col>
      <xdr:colOff>165100</xdr:colOff>
      <xdr:row>73</xdr:row>
      <xdr:rowOff>95307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5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111834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2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44285</xdr:rowOff>
    </xdr:from>
    <xdr:to>
      <xdr:col>98</xdr:col>
      <xdr:colOff>38100</xdr:colOff>
      <xdr:row>73</xdr:row>
      <xdr:rowOff>145885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5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162412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33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54611</xdr:rowOff>
    </xdr:from>
    <xdr:to>
      <xdr:col>112</xdr:col>
      <xdr:colOff>38100</xdr:colOff>
      <xdr:row>91</xdr:row>
      <xdr:rowOff>156211</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90</xdr:row>
      <xdr:rowOff>1288</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66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168911</xdr:rowOff>
    </xdr:from>
    <xdr:to>
      <xdr:col>107</xdr:col>
      <xdr:colOff>101600</xdr:colOff>
      <xdr:row>90</xdr:row>
      <xdr:rowOff>99061</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115588</xdr:rowOff>
    </xdr:from>
    <xdr:ext cx="313932"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77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66039</xdr:rowOff>
    </xdr:from>
    <xdr:to>
      <xdr:col>98</xdr:col>
      <xdr:colOff>38100</xdr:colOff>
      <xdr:row>90</xdr:row>
      <xdr:rowOff>167639</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54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12716</xdr:rowOff>
    </xdr:from>
    <xdr:ext cx="313932"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99333" y="15271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・人件費については、会計年度任用職員制度の平年度化等により数値が上昇している。</a:t>
          </a:r>
        </a:p>
        <a:p>
          <a:r>
            <a:rPr kumimoji="1" lang="ja-JP" altLang="en-US" sz="1300">
              <a:latin typeface="ＭＳ Ｐゴシック" panose="020B0600070205080204" pitchFamily="50" charset="-128"/>
              <a:ea typeface="ＭＳ Ｐゴシック" panose="020B0600070205080204" pitchFamily="50" charset="-128"/>
            </a:rPr>
            <a:t>・補助費等については、特別定額給付金事業の終了により数値が減少している。</a:t>
          </a:r>
        </a:p>
        <a:p>
          <a:r>
            <a:rPr kumimoji="1" lang="ja-JP" altLang="en-US" sz="1300">
              <a:latin typeface="ＭＳ Ｐゴシック" panose="020B0600070205080204" pitchFamily="50" charset="-128"/>
              <a:ea typeface="ＭＳ Ｐゴシック" panose="020B0600070205080204" pitchFamily="50" charset="-128"/>
            </a:rPr>
            <a:t>・投資及び出資金については、下水道事業会計の法適化に伴う繰出金からの振替等により数値が上昇し、令和３年度においては横ばいである。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・普通建設事業費については、新可燃ごみ処理施設整備に係る負担金、仁摩地区道の駅整備事業、民間認定こども園施設整備支援事業等の実施により数値が上昇している。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・維持補修費については、除雪事業の実施実績の減少により数値が減少している。</a:t>
          </a:r>
        </a:p>
        <a:p>
          <a:r>
            <a:rPr kumimoji="1" lang="ja-JP" altLang="en-US" sz="1300">
              <a:latin typeface="ＭＳ Ｐゴシック" panose="020B0600070205080204" pitchFamily="50" charset="-128"/>
              <a:ea typeface="ＭＳ Ｐゴシック" panose="020B0600070205080204" pitchFamily="50" charset="-128"/>
            </a:rPr>
            <a:t>・扶助費については、経済対策に係る住民税非課税世帯、子育て世帯等への臨時特別給付金事業等の実施により数値が上昇している。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33,243
32,871
435.34
28,932,284
27,947,404
827,463
13,687,307
32,052,771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150150</xdr:rowOff>
    </xdr:from>
    <xdr:to>
      <xdr:col>24</xdr:col>
      <xdr:colOff>63500</xdr:colOff>
      <xdr:row>36</xdr:row>
      <xdr:rowOff>39116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79450"/>
          <a:ext cx="8382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150150</xdr:rowOff>
    </xdr:from>
    <xdr:to>
      <xdr:col>19</xdr:col>
      <xdr:colOff>177800</xdr:colOff>
      <xdr:row>36</xdr:row>
      <xdr:rowOff>43035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79450"/>
          <a:ext cx="889000" cy="23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111107</xdr:rowOff>
    </xdr:from>
    <xdr:to>
      <xdr:col>20</xdr:col>
      <xdr:colOff>38100</xdr:colOff>
      <xdr:row>36</xdr:row>
      <xdr:rowOff>41257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1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32384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0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74386</xdr:rowOff>
    </xdr:from>
    <xdr:to>
      <xdr:col>15</xdr:col>
      <xdr:colOff>50800</xdr:colOff>
      <xdr:row>36</xdr:row>
      <xdr:rowOff>43035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75136"/>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43507</xdr:rowOff>
    </xdr:from>
    <xdr:to>
      <xdr:col>15</xdr:col>
      <xdr:colOff>101600</xdr:colOff>
      <xdr:row>35</xdr:row>
      <xdr:rowOff>145107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161634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54138</xdr:rowOff>
    </xdr:from>
    <xdr:to>
      <xdr:col>10</xdr:col>
      <xdr:colOff>114300</xdr:colOff>
      <xdr:row>35</xdr:row>
      <xdr:rowOff>74386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54888"/>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35016</xdr:rowOff>
    </xdr:from>
    <xdr:to>
      <xdr:col>10</xdr:col>
      <xdr:colOff>165100</xdr:colOff>
      <xdr:row>35</xdr:row>
      <xdr:rowOff>136616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127743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44160</xdr:rowOff>
    </xdr:from>
    <xdr:to>
      <xdr:col>6</xdr:col>
      <xdr:colOff>38100</xdr:colOff>
      <xdr:row>35</xdr:row>
      <xdr:rowOff>145760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136887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159766</xdr:rowOff>
    </xdr:from>
    <xdr:to>
      <xdr:col>24</xdr:col>
      <xdr:colOff>114300</xdr:colOff>
      <xdr:row>36</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11193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1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99350</xdr:rowOff>
    </xdr:from>
    <xdr:to>
      <xdr:col>20</xdr:col>
      <xdr:colOff>38100</xdr:colOff>
      <xdr:row>35</xdr:row>
      <xdr:rowOff>29500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46027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0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163685</xdr:rowOff>
    </xdr:from>
    <xdr:to>
      <xdr:col>15</xdr:col>
      <xdr:colOff>101600</xdr:colOff>
      <xdr:row>36</xdr:row>
      <xdr:rowOff>93835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84962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5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23586</xdr:rowOff>
    </xdr:from>
    <xdr:to>
      <xdr:col>10</xdr:col>
      <xdr:colOff>165100</xdr:colOff>
      <xdr:row>35</xdr:row>
      <xdr:rowOff>125186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141713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9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3338</xdr:rowOff>
    </xdr:from>
    <xdr:to>
      <xdr:col>6</xdr:col>
      <xdr:colOff>38100</xdr:colOff>
      <xdr:row>35</xdr:row>
      <xdr:rowOff>104938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121465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7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107460</xdr:rowOff>
    </xdr:from>
    <xdr:to>
      <xdr:col>24</xdr:col>
      <xdr:colOff>63500</xdr:colOff>
      <xdr:row>55</xdr:row>
      <xdr:rowOff>77917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51410"/>
          <a:ext cx="838200" cy="65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12493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107460</xdr:rowOff>
    </xdr:from>
    <xdr:to>
      <xdr:col>19</xdr:col>
      <xdr:colOff>177800</xdr:colOff>
      <xdr:row>57</xdr:row>
      <xdr:rowOff>1450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51410"/>
          <a:ext cx="889000" cy="92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140601</xdr:rowOff>
    </xdr:from>
    <xdr:to>
      <xdr:col>20</xdr:col>
      <xdr:colOff>38100</xdr:colOff>
      <xdr:row>52</xdr:row>
      <xdr:rowOff>70751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8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61878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97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1450</xdr:rowOff>
    </xdr:from>
    <xdr:to>
      <xdr:col>15</xdr:col>
      <xdr:colOff>50800</xdr:colOff>
      <xdr:row>57</xdr:row>
      <xdr:rowOff>125519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74100"/>
          <a:ext cx="889000" cy="12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114831</xdr:rowOff>
    </xdr:from>
    <xdr:to>
      <xdr:col>15</xdr:col>
      <xdr:colOff>101600</xdr:colOff>
      <xdr:row>57</xdr:row>
      <xdr:rowOff>44981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1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61508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49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129703</xdr:rowOff>
    </xdr:from>
    <xdr:to>
      <xdr:col>10</xdr:col>
      <xdr:colOff>114300</xdr:colOff>
      <xdr:row>57</xdr:row>
      <xdr:rowOff>125519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730903"/>
          <a:ext cx="889000" cy="1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36809</xdr:rowOff>
    </xdr:from>
    <xdr:to>
      <xdr:col>10</xdr:col>
      <xdr:colOff>165100</xdr:colOff>
      <xdr:row>57</xdr:row>
      <xdr:rowOff>138409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80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154936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8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42159</xdr:rowOff>
    </xdr:from>
    <xdr:to>
      <xdr:col>6</xdr:col>
      <xdr:colOff>38100</xdr:colOff>
      <xdr:row>57</xdr:row>
      <xdr:rowOff>143759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1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134886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90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27117</xdr:rowOff>
    </xdr:from>
    <xdr:to>
      <xdr:col>24</xdr:col>
      <xdr:colOff>114300</xdr:colOff>
      <xdr:row>55</xdr:row>
      <xdr:rowOff>128717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49994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0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56660</xdr:rowOff>
    </xdr:from>
    <xdr:to>
      <xdr:col>20</xdr:col>
      <xdr:colOff>38100</xdr:colOff>
      <xdr:row>51</xdr:row>
      <xdr:rowOff>158260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8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3337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57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122100</xdr:rowOff>
    </xdr:from>
    <xdr:to>
      <xdr:col>15</xdr:col>
      <xdr:colOff>101600</xdr:colOff>
      <xdr:row>57</xdr:row>
      <xdr:rowOff>52250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43377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1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74719</xdr:rowOff>
    </xdr:from>
    <xdr:to>
      <xdr:col>10</xdr:col>
      <xdr:colOff>165100</xdr:colOff>
      <xdr:row>58</xdr:row>
      <xdr:rowOff>4869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167446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94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78903</xdr:rowOff>
    </xdr:from>
    <xdr:to>
      <xdr:col>6</xdr:col>
      <xdr:colOff>38100</xdr:colOff>
      <xdr:row>57</xdr:row>
      <xdr:rowOff>9053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68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25580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45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167230</xdr:rowOff>
    </xdr:from>
    <xdr:to>
      <xdr:col>24</xdr:col>
      <xdr:colOff>63500</xdr:colOff>
      <xdr:row>75</xdr:row>
      <xdr:rowOff>56228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511630"/>
          <a:ext cx="838200" cy="40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141094</xdr:rowOff>
    </xdr:from>
    <xdr:to>
      <xdr:col>19</xdr:col>
      <xdr:colOff>177800</xdr:colOff>
      <xdr:row>75</xdr:row>
      <xdr:rowOff>56228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828394"/>
          <a:ext cx="889000" cy="8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140826</xdr:rowOff>
    </xdr:from>
    <xdr:to>
      <xdr:col>20</xdr:col>
      <xdr:colOff>38100</xdr:colOff>
      <xdr:row>77</xdr:row>
      <xdr:rowOff>70976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7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62103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26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141094</xdr:rowOff>
    </xdr:from>
    <xdr:to>
      <xdr:col>15</xdr:col>
      <xdr:colOff>50800</xdr:colOff>
      <xdr:row>75</xdr:row>
      <xdr:rowOff>34109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828394"/>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4307</xdr:rowOff>
    </xdr:from>
    <xdr:to>
      <xdr:col>15</xdr:col>
      <xdr:colOff>101600</xdr:colOff>
      <xdr:row>77</xdr:row>
      <xdr:rowOff>105907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2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97034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34109</xdr:rowOff>
    </xdr:from>
    <xdr:to>
      <xdr:col>10</xdr:col>
      <xdr:colOff>114300</xdr:colOff>
      <xdr:row>75</xdr:row>
      <xdr:rowOff>81646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92859"/>
          <a:ext cx="889000" cy="4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59421</xdr:rowOff>
    </xdr:from>
    <xdr:to>
      <xdr:col>10</xdr:col>
      <xdr:colOff>165100</xdr:colOff>
      <xdr:row>77</xdr:row>
      <xdr:rowOff>161021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6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152148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5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82739</xdr:rowOff>
    </xdr:from>
    <xdr:to>
      <xdr:col>6</xdr:col>
      <xdr:colOff>38100</xdr:colOff>
      <xdr:row>78</xdr:row>
      <xdr:rowOff>12889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8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7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116430</xdr:rowOff>
    </xdr:from>
    <xdr:to>
      <xdr:col>24</xdr:col>
      <xdr:colOff>114300</xdr:colOff>
      <xdr:row>73</xdr:row>
      <xdr:rowOff>46580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4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139307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31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5428</xdr:rowOff>
    </xdr:from>
    <xdr:to>
      <xdr:col>20</xdr:col>
      <xdr:colOff>38100</xdr:colOff>
      <xdr:row>75</xdr:row>
      <xdr:rowOff>107028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123555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63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90294</xdr:rowOff>
    </xdr:from>
    <xdr:to>
      <xdr:col>15</xdr:col>
      <xdr:colOff>101600</xdr:colOff>
      <xdr:row>75</xdr:row>
      <xdr:rowOff>20444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36971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5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154759</xdr:rowOff>
    </xdr:from>
    <xdr:to>
      <xdr:col>10</xdr:col>
      <xdr:colOff>165100</xdr:colOff>
      <xdr:row>75</xdr:row>
      <xdr:rowOff>84909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8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101436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1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30846</xdr:rowOff>
    </xdr:from>
    <xdr:to>
      <xdr:col>6</xdr:col>
      <xdr:colOff>38100</xdr:colOff>
      <xdr:row>75</xdr:row>
      <xdr:rowOff>132446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88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148973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66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37058</xdr:rowOff>
    </xdr:from>
    <xdr:to>
      <xdr:col>24</xdr:col>
      <xdr:colOff>63500</xdr:colOff>
      <xdr:row>93</xdr:row>
      <xdr:rowOff>63055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467558"/>
          <a:ext cx="838200" cy="54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63055</xdr:rowOff>
    </xdr:from>
    <xdr:to>
      <xdr:col>19</xdr:col>
      <xdr:colOff>177800</xdr:colOff>
      <xdr:row>94</xdr:row>
      <xdr:rowOff>157683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007905"/>
          <a:ext cx="889000" cy="2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165012</xdr:rowOff>
    </xdr:from>
    <xdr:to>
      <xdr:col>20</xdr:col>
      <xdr:colOff>38100</xdr:colOff>
      <xdr:row>97</xdr:row>
      <xdr:rowOff>95162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86289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157683</xdr:rowOff>
    </xdr:from>
    <xdr:to>
      <xdr:col>15</xdr:col>
      <xdr:colOff>50800</xdr:colOff>
      <xdr:row>95</xdr:row>
      <xdr:rowOff>107314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73983"/>
          <a:ext cx="889000" cy="1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xdr:rowOff>
    </xdr:from>
    <xdr:to>
      <xdr:col>15</xdr:col>
      <xdr:colOff>101600</xdr:colOff>
      <xdr:row>97</xdr:row>
      <xdr:rowOff>112522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4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103649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106668</xdr:rowOff>
    </xdr:from>
    <xdr:to>
      <xdr:col>10</xdr:col>
      <xdr:colOff>114300</xdr:colOff>
      <xdr:row>95</xdr:row>
      <xdr:rowOff>107314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394418"/>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41287</xdr:rowOff>
    </xdr:from>
    <xdr:to>
      <xdr:col>10</xdr:col>
      <xdr:colOff>165100</xdr:colOff>
      <xdr:row>97</xdr:row>
      <xdr:rowOff>142887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7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134014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6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39675</xdr:rowOff>
    </xdr:from>
    <xdr:to>
      <xdr:col>6</xdr:col>
      <xdr:colOff>38100</xdr:colOff>
      <xdr:row>97</xdr:row>
      <xdr:rowOff>141275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132402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6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157708</xdr:rowOff>
    </xdr:from>
    <xdr:to>
      <xdr:col>24</xdr:col>
      <xdr:colOff>114300</xdr:colOff>
      <xdr:row>90</xdr:row>
      <xdr:rowOff>87858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4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110735</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36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12255</xdr:rowOff>
    </xdr:from>
    <xdr:to>
      <xdr:col>20</xdr:col>
      <xdr:colOff>38100</xdr:colOff>
      <xdr:row>93</xdr:row>
      <xdr:rowOff>113855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9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130382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573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106883</xdr:rowOff>
    </xdr:from>
    <xdr:to>
      <xdr:col>15</xdr:col>
      <xdr:colOff>101600</xdr:colOff>
      <xdr:row>95</xdr:row>
      <xdr:rowOff>37033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53560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99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56514</xdr:rowOff>
    </xdr:from>
    <xdr:to>
      <xdr:col>10</xdr:col>
      <xdr:colOff>165100</xdr:colOff>
      <xdr:row>95</xdr:row>
      <xdr:rowOff>158114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3191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55868</xdr:rowOff>
    </xdr:from>
    <xdr:to>
      <xdr:col>6</xdr:col>
      <xdr:colOff>38100</xdr:colOff>
      <xdr:row>95</xdr:row>
      <xdr:rowOff>157468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3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2545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11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17399</xdr:rowOff>
    </xdr:from>
    <xdr:to>
      <xdr:col>55</xdr:col>
      <xdr:colOff>0</xdr:colOff>
      <xdr:row>36</xdr:row>
      <xdr:rowOff>106553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018149"/>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146558</xdr:rowOff>
    </xdr:from>
    <xdr:to>
      <xdr:col>50</xdr:col>
      <xdr:colOff>114300</xdr:colOff>
      <xdr:row>35</xdr:row>
      <xdr:rowOff>17399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975858"/>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146558</xdr:rowOff>
    </xdr:from>
    <xdr:to>
      <xdr:col>45</xdr:col>
      <xdr:colOff>177800</xdr:colOff>
      <xdr:row>36</xdr:row>
      <xdr:rowOff>104724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975858"/>
          <a:ext cx="889000" cy="3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97866</xdr:rowOff>
    </xdr:from>
    <xdr:to>
      <xdr:col>41</xdr:col>
      <xdr:colOff>50800</xdr:colOff>
      <xdr:row>36</xdr:row>
      <xdr:rowOff>104724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27006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55753</xdr:rowOff>
    </xdr:from>
    <xdr:to>
      <xdr:col>55</xdr:col>
      <xdr:colOff>50800</xdr:colOff>
      <xdr:row>36</xdr:row>
      <xdr:rowOff>157353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78630</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7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138049</xdr:rowOff>
    </xdr:from>
    <xdr:to>
      <xdr:col>50</xdr:col>
      <xdr:colOff>165100</xdr:colOff>
      <xdr:row>35</xdr:row>
      <xdr:rowOff>68199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84726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7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95758</xdr:rowOff>
    </xdr:from>
    <xdr:to>
      <xdr:col>46</xdr:col>
      <xdr:colOff>38100</xdr:colOff>
      <xdr:row>35</xdr:row>
      <xdr:rowOff>25908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42435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53924</xdr:rowOff>
    </xdr:from>
    <xdr:to>
      <xdr:col>41</xdr:col>
      <xdr:colOff>101600</xdr:colOff>
      <xdr:row>36</xdr:row>
      <xdr:rowOff>155524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0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47066</xdr:rowOff>
    </xdr:from>
    <xdr:to>
      <xdr:col>36</xdr:col>
      <xdr:colOff>165100</xdr:colOff>
      <xdr:row>36</xdr:row>
      <xdr:rowOff>148666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165193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99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55827</xdr:rowOff>
    </xdr:from>
    <xdr:to>
      <xdr:col>55</xdr:col>
      <xdr:colOff>0</xdr:colOff>
      <xdr:row>54</xdr:row>
      <xdr:rowOff>125275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14127"/>
          <a:ext cx="838200" cy="6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41745</xdr:rowOff>
    </xdr:from>
    <xdr:to>
      <xdr:col>50</xdr:col>
      <xdr:colOff>114300</xdr:colOff>
      <xdr:row>54</xdr:row>
      <xdr:rowOff>55827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300045"/>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70841</xdr:rowOff>
    </xdr:from>
    <xdr:to>
      <xdr:col>50</xdr:col>
      <xdr:colOff>165100</xdr:colOff>
      <xdr:row>54</xdr:row>
      <xdr:rowOff>991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15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17518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893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41745</xdr:rowOff>
    </xdr:from>
    <xdr:to>
      <xdr:col>45</xdr:col>
      <xdr:colOff>177800</xdr:colOff>
      <xdr:row>55</xdr:row>
      <xdr:rowOff>87533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300045"/>
          <a:ext cx="889000" cy="2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137340</xdr:rowOff>
    </xdr:from>
    <xdr:to>
      <xdr:col>46</xdr:col>
      <xdr:colOff>38100</xdr:colOff>
      <xdr:row>54</xdr:row>
      <xdr:rowOff>67490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2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84017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89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70755</xdr:rowOff>
    </xdr:from>
    <xdr:to>
      <xdr:col>41</xdr:col>
      <xdr:colOff>50800</xdr:colOff>
      <xdr:row>55</xdr:row>
      <xdr:rowOff>87533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329055"/>
          <a:ext cx="889000" cy="18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120538</xdr:rowOff>
    </xdr:from>
    <xdr:to>
      <xdr:col>41</xdr:col>
      <xdr:colOff>101600</xdr:colOff>
      <xdr:row>54</xdr:row>
      <xdr:rowOff>50688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67215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8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138666</xdr:rowOff>
    </xdr:from>
    <xdr:to>
      <xdr:col>36</xdr:col>
      <xdr:colOff>165100</xdr:colOff>
      <xdr:row>54</xdr:row>
      <xdr:rowOff>68816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22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85343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00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74475</xdr:rowOff>
    </xdr:from>
    <xdr:to>
      <xdr:col>55</xdr:col>
      <xdr:colOff>50800</xdr:colOff>
      <xdr:row>55</xdr:row>
      <xdr:rowOff>4625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97352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5027</xdr:rowOff>
    </xdr:from>
    <xdr:to>
      <xdr:col>50</xdr:col>
      <xdr:colOff>165100</xdr:colOff>
      <xdr:row>54</xdr:row>
      <xdr:rowOff>106627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97754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5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162395</xdr:rowOff>
    </xdr:from>
    <xdr:to>
      <xdr:col>46</xdr:col>
      <xdr:colOff>38100</xdr:colOff>
      <xdr:row>54</xdr:row>
      <xdr:rowOff>92545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4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83672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4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36733</xdr:rowOff>
    </xdr:from>
    <xdr:to>
      <xdr:col>41</xdr:col>
      <xdr:colOff>101600</xdr:colOff>
      <xdr:row>55</xdr:row>
      <xdr:rowOff>138333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129460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19955</xdr:rowOff>
    </xdr:from>
    <xdr:to>
      <xdr:col>36</xdr:col>
      <xdr:colOff>165100</xdr:colOff>
      <xdr:row>54</xdr:row>
      <xdr:rowOff>121555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2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112682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7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31480</xdr:rowOff>
    </xdr:from>
    <xdr:to>
      <xdr:col>55</xdr:col>
      <xdr:colOff>0</xdr:colOff>
      <xdr:row>76</xdr:row>
      <xdr:rowOff>70366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61680"/>
          <a:ext cx="838200" cy="3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51986</xdr:rowOff>
    </xdr:from>
    <xdr:to>
      <xdr:col>50</xdr:col>
      <xdr:colOff>114300</xdr:colOff>
      <xdr:row>76</xdr:row>
      <xdr:rowOff>31480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567836"/>
          <a:ext cx="889000" cy="49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33031</xdr:rowOff>
    </xdr:from>
    <xdr:to>
      <xdr:col>50</xdr:col>
      <xdr:colOff>165100</xdr:colOff>
      <xdr:row>74</xdr:row>
      <xdr:rowOff>134631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72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151158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4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51986</xdr:rowOff>
    </xdr:from>
    <xdr:to>
      <xdr:col>45</xdr:col>
      <xdr:colOff>177800</xdr:colOff>
      <xdr:row>76</xdr:row>
      <xdr:rowOff>131631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567836"/>
          <a:ext cx="889000" cy="59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108240</xdr:rowOff>
    </xdr:from>
    <xdr:to>
      <xdr:col>46</xdr:col>
      <xdr:colOff>38100</xdr:colOff>
      <xdr:row>76</xdr:row>
      <xdr:rowOff>38390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9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29517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131631</xdr:rowOff>
    </xdr:from>
    <xdr:to>
      <xdr:col>41</xdr:col>
      <xdr:colOff>50800</xdr:colOff>
      <xdr:row>77</xdr:row>
      <xdr:rowOff>25468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61831"/>
          <a:ext cx="8890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165869</xdr:rowOff>
    </xdr:from>
    <xdr:to>
      <xdr:col>41</xdr:col>
      <xdr:colOff>101600</xdr:colOff>
      <xdr:row>76</xdr:row>
      <xdr:rowOff>96019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0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112547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7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1003</xdr:rowOff>
    </xdr:from>
    <xdr:to>
      <xdr:col>36</xdr:col>
      <xdr:colOff>165100</xdr:colOff>
      <xdr:row>76</xdr:row>
      <xdr:rowOff>102603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119130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0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19566</xdr:rowOff>
    </xdr:from>
    <xdr:to>
      <xdr:col>55</xdr:col>
      <xdr:colOff>50800</xdr:colOff>
      <xdr:row>76</xdr:row>
      <xdr:rowOff>121166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04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169443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2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152130</xdr:rowOff>
    </xdr:from>
    <xdr:to>
      <xdr:col>50</xdr:col>
      <xdr:colOff>165100</xdr:colOff>
      <xdr:row>76</xdr:row>
      <xdr:rowOff>82280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73407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0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1186</xdr:rowOff>
    </xdr:from>
    <xdr:to>
      <xdr:col>46</xdr:col>
      <xdr:colOff>38100</xdr:colOff>
      <xdr:row>73</xdr:row>
      <xdr:rowOff>102786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51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119313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29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80831</xdr:rowOff>
    </xdr:from>
    <xdr:to>
      <xdr:col>41</xdr:col>
      <xdr:colOff>101600</xdr:colOff>
      <xdr:row>77</xdr:row>
      <xdr:rowOff>10981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146118</xdr:rowOff>
    </xdr:from>
    <xdr:to>
      <xdr:col>36</xdr:col>
      <xdr:colOff>165100</xdr:colOff>
      <xdr:row>77</xdr:row>
      <xdr:rowOff>76268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7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67395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6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85587</xdr:rowOff>
    </xdr:from>
    <xdr:to>
      <xdr:col>55</xdr:col>
      <xdr:colOff>0</xdr:colOff>
      <xdr:row>96</xdr:row>
      <xdr:rowOff>72687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73337"/>
          <a:ext cx="838200" cy="15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25498</xdr:rowOff>
    </xdr:from>
    <xdr:to>
      <xdr:col>50</xdr:col>
      <xdr:colOff>114300</xdr:colOff>
      <xdr:row>95</xdr:row>
      <xdr:rowOff>85587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13248"/>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86451</xdr:rowOff>
    </xdr:from>
    <xdr:to>
      <xdr:col>50</xdr:col>
      <xdr:colOff>165100</xdr:colOff>
      <xdr:row>96</xdr:row>
      <xdr:rowOff>16601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7728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25498</xdr:rowOff>
    </xdr:from>
    <xdr:to>
      <xdr:col>45</xdr:col>
      <xdr:colOff>177800</xdr:colOff>
      <xdr:row>96</xdr:row>
      <xdr:rowOff>52865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13248"/>
          <a:ext cx="889000" cy="19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938</xdr:rowOff>
    </xdr:from>
    <xdr:to>
      <xdr:col>46</xdr:col>
      <xdr:colOff>38100</xdr:colOff>
      <xdr:row>96</xdr:row>
      <xdr:rowOff>102538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93665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55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52865</xdr:rowOff>
    </xdr:from>
    <xdr:to>
      <xdr:col>41</xdr:col>
      <xdr:colOff>50800</xdr:colOff>
      <xdr:row>97</xdr:row>
      <xdr:rowOff>369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12065"/>
          <a:ext cx="889000" cy="1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155946</xdr:rowOff>
    </xdr:from>
    <xdr:to>
      <xdr:col>41</xdr:col>
      <xdr:colOff>101600</xdr:colOff>
      <xdr:row>96</xdr:row>
      <xdr:rowOff>86096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4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102623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148482</xdr:rowOff>
    </xdr:from>
    <xdr:to>
      <xdr:col>36</xdr:col>
      <xdr:colOff>165100</xdr:colOff>
      <xdr:row>96</xdr:row>
      <xdr:rowOff>78632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3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95159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21887</xdr:rowOff>
    </xdr:from>
    <xdr:to>
      <xdr:col>55</xdr:col>
      <xdr:colOff>50800</xdr:colOff>
      <xdr:row>96</xdr:row>
      <xdr:rowOff>123487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34787</xdr:rowOff>
    </xdr:from>
    <xdr:to>
      <xdr:col>50</xdr:col>
      <xdr:colOff>165100</xdr:colOff>
      <xdr:row>95</xdr:row>
      <xdr:rowOff>136387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2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152914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9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146148</xdr:rowOff>
    </xdr:from>
    <xdr:to>
      <xdr:col>46</xdr:col>
      <xdr:colOff>38100</xdr:colOff>
      <xdr:row>95</xdr:row>
      <xdr:rowOff>76298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92825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2065</xdr:rowOff>
    </xdr:from>
    <xdr:to>
      <xdr:col>41</xdr:col>
      <xdr:colOff>101600</xdr:colOff>
      <xdr:row>96</xdr:row>
      <xdr:rowOff>103665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94792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121019</xdr:rowOff>
    </xdr:from>
    <xdr:to>
      <xdr:col>36</xdr:col>
      <xdr:colOff>165100</xdr:colOff>
      <xdr:row>97</xdr:row>
      <xdr:rowOff>51169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42296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136499</xdr:rowOff>
    </xdr:from>
    <xdr:to>
      <xdr:col>85</xdr:col>
      <xdr:colOff>127000</xdr:colOff>
      <xdr:row>34</xdr:row>
      <xdr:rowOff>166720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451449"/>
          <a:ext cx="838200" cy="54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93020</xdr:rowOff>
    </xdr:from>
    <xdr:to>
      <xdr:col>81</xdr:col>
      <xdr:colOff>50800</xdr:colOff>
      <xdr:row>31</xdr:row>
      <xdr:rowOff>136499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407970"/>
          <a:ext cx="8890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148839</xdr:rowOff>
    </xdr:from>
    <xdr:to>
      <xdr:col>81</xdr:col>
      <xdr:colOff>101600</xdr:colOff>
      <xdr:row>34</xdr:row>
      <xdr:rowOff>78989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580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70116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9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93020</xdr:rowOff>
    </xdr:from>
    <xdr:to>
      <xdr:col>76</xdr:col>
      <xdr:colOff>114300</xdr:colOff>
      <xdr:row>33</xdr:row>
      <xdr:rowOff>70708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407970"/>
          <a:ext cx="889000" cy="3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92832</xdr:rowOff>
    </xdr:from>
    <xdr:to>
      <xdr:col>76</xdr:col>
      <xdr:colOff>165100</xdr:colOff>
      <xdr:row>35</xdr:row>
      <xdr:rowOff>22982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592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14109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1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70708</xdr:rowOff>
    </xdr:from>
    <xdr:to>
      <xdr:col>71</xdr:col>
      <xdr:colOff>177800</xdr:colOff>
      <xdr:row>35</xdr:row>
      <xdr:rowOff>35870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728558"/>
          <a:ext cx="889000" cy="30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102159</xdr:rowOff>
    </xdr:from>
    <xdr:to>
      <xdr:col>72</xdr:col>
      <xdr:colOff>38100</xdr:colOff>
      <xdr:row>35</xdr:row>
      <xdr:rowOff>32309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593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23436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2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140107</xdr:rowOff>
    </xdr:from>
    <xdr:to>
      <xdr:col>67</xdr:col>
      <xdr:colOff>101600</xdr:colOff>
      <xdr:row>35</xdr:row>
      <xdr:rowOff>70257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596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86784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74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115920</xdr:rowOff>
    </xdr:from>
    <xdr:to>
      <xdr:col>85</xdr:col>
      <xdr:colOff>177800</xdr:colOff>
      <xdr:row>35</xdr:row>
      <xdr:rowOff>46070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138797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9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85699</xdr:rowOff>
    </xdr:from>
    <xdr:to>
      <xdr:col>81</xdr:col>
      <xdr:colOff>101600</xdr:colOff>
      <xdr:row>32</xdr:row>
      <xdr:rowOff>15849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40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32376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17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42220</xdr:rowOff>
    </xdr:from>
    <xdr:to>
      <xdr:col>76</xdr:col>
      <xdr:colOff>165100</xdr:colOff>
      <xdr:row>31</xdr:row>
      <xdr:rowOff>143820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35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160347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1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19908</xdr:rowOff>
    </xdr:from>
    <xdr:to>
      <xdr:col>72</xdr:col>
      <xdr:colOff>38100</xdr:colOff>
      <xdr:row>33</xdr:row>
      <xdr:rowOff>121508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6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138035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45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156520</xdr:rowOff>
    </xdr:from>
    <xdr:to>
      <xdr:col>67</xdr:col>
      <xdr:colOff>101600</xdr:colOff>
      <xdr:row>35</xdr:row>
      <xdr:rowOff>86670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77797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68780</xdr:rowOff>
    </xdr:from>
    <xdr:to>
      <xdr:col>85</xdr:col>
      <xdr:colOff>127000</xdr:colOff>
      <xdr:row>58</xdr:row>
      <xdr:rowOff>24530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841430"/>
          <a:ext cx="838200" cy="1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68780</xdr:rowOff>
    </xdr:from>
    <xdr:to>
      <xdr:col>81</xdr:col>
      <xdr:colOff>50800</xdr:colOff>
      <xdr:row>57</xdr:row>
      <xdr:rowOff>109089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41430"/>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118107</xdr:rowOff>
    </xdr:from>
    <xdr:to>
      <xdr:col>81</xdr:col>
      <xdr:colOff>101600</xdr:colOff>
      <xdr:row>57</xdr:row>
      <xdr:rowOff>48257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64784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109089</xdr:rowOff>
    </xdr:from>
    <xdr:to>
      <xdr:col>76</xdr:col>
      <xdr:colOff>114300</xdr:colOff>
      <xdr:row>58</xdr:row>
      <xdr:rowOff>20785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81739"/>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163565</xdr:rowOff>
    </xdr:from>
    <xdr:to>
      <xdr:col>76</xdr:col>
      <xdr:colOff>165100</xdr:colOff>
      <xdr:row>57</xdr:row>
      <xdr:rowOff>93715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110242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3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20785</xdr:rowOff>
    </xdr:from>
    <xdr:to>
      <xdr:col>71</xdr:col>
      <xdr:colOff>177800</xdr:colOff>
      <xdr:row>58</xdr:row>
      <xdr:rowOff>76454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964885"/>
          <a:ext cx="889000" cy="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66051</xdr:rowOff>
    </xdr:from>
    <xdr:to>
      <xdr:col>72</xdr:col>
      <xdr:colOff>38100</xdr:colOff>
      <xdr:row>57</xdr:row>
      <xdr:rowOff>167651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3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12728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59552</xdr:rowOff>
    </xdr:from>
    <xdr:to>
      <xdr:col>67</xdr:col>
      <xdr:colOff>101600</xdr:colOff>
      <xdr:row>57</xdr:row>
      <xdr:rowOff>161152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3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6229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6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145180</xdr:rowOff>
    </xdr:from>
    <xdr:to>
      <xdr:col>85</xdr:col>
      <xdr:colOff>177800</xdr:colOff>
      <xdr:row>58</xdr:row>
      <xdr:rowOff>75330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123607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17980</xdr:rowOff>
    </xdr:from>
    <xdr:to>
      <xdr:col>81</xdr:col>
      <xdr:colOff>101600</xdr:colOff>
      <xdr:row>57</xdr:row>
      <xdr:rowOff>119580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110707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8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58289</xdr:rowOff>
    </xdr:from>
    <xdr:to>
      <xdr:col>76</xdr:col>
      <xdr:colOff>165100</xdr:colOff>
      <xdr:row>57</xdr:row>
      <xdr:rowOff>159889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151016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2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141435</xdr:rowOff>
    </xdr:from>
    <xdr:to>
      <xdr:col>72</xdr:col>
      <xdr:colOff>38100</xdr:colOff>
      <xdr:row>58</xdr:row>
      <xdr:rowOff>71585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62712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0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25654</xdr:rowOff>
    </xdr:from>
    <xdr:to>
      <xdr:col>67</xdr:col>
      <xdr:colOff>101600</xdr:colOff>
      <xdr:row>58</xdr:row>
      <xdr:rowOff>127254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118381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6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80590</xdr:rowOff>
    </xdr:from>
    <xdr:to>
      <xdr:col>85</xdr:col>
      <xdr:colOff>127000</xdr:colOff>
      <xdr:row>77</xdr:row>
      <xdr:rowOff>133496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110790"/>
          <a:ext cx="838200" cy="22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64910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38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133496</xdr:rowOff>
    </xdr:from>
    <xdr:to>
      <xdr:col>81</xdr:col>
      <xdr:colOff>50800</xdr:colOff>
      <xdr:row>78</xdr:row>
      <xdr:rowOff>75659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335146"/>
          <a:ext cx="889000" cy="11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90207</xdr:rowOff>
    </xdr:from>
    <xdr:to>
      <xdr:col>81</xdr:col>
      <xdr:colOff>101600</xdr:colOff>
      <xdr:row>78</xdr:row>
      <xdr:rowOff>20357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9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11484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38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109394</xdr:rowOff>
    </xdr:from>
    <xdr:to>
      <xdr:col>76</xdr:col>
      <xdr:colOff>114300</xdr:colOff>
      <xdr:row>78</xdr:row>
      <xdr:rowOff>75659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2968144"/>
          <a:ext cx="889000" cy="48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60587</xdr:rowOff>
    </xdr:from>
    <xdr:to>
      <xdr:col>76</xdr:col>
      <xdr:colOff>165100</xdr:colOff>
      <xdr:row>77</xdr:row>
      <xdr:rowOff>162187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2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7264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0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109394</xdr:rowOff>
    </xdr:from>
    <xdr:to>
      <xdr:col>71</xdr:col>
      <xdr:colOff>177800</xdr:colOff>
      <xdr:row>76</xdr:row>
      <xdr:rowOff>149726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2968144"/>
          <a:ext cx="889000" cy="21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93472</xdr:rowOff>
    </xdr:from>
    <xdr:to>
      <xdr:col>72</xdr:col>
      <xdr:colOff>38100</xdr:colOff>
      <xdr:row>78</xdr:row>
      <xdr:rowOff>23622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14749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38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45303</xdr:rowOff>
    </xdr:from>
    <xdr:to>
      <xdr:col>67</xdr:col>
      <xdr:colOff>101600</xdr:colOff>
      <xdr:row>78</xdr:row>
      <xdr:rowOff>146903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1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138030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29790</xdr:rowOff>
    </xdr:from>
    <xdr:to>
      <xdr:col>85</xdr:col>
      <xdr:colOff>177800</xdr:colOff>
      <xdr:row>76</xdr:row>
      <xdr:rowOff>131390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0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52667</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291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82696</xdr:rowOff>
    </xdr:from>
    <xdr:to>
      <xdr:col>81</xdr:col>
      <xdr:colOff>101600</xdr:colOff>
      <xdr:row>78</xdr:row>
      <xdr:rowOff>12846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2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29373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05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24859</xdr:rowOff>
    </xdr:from>
    <xdr:to>
      <xdr:col>76</xdr:col>
      <xdr:colOff>165100</xdr:colOff>
      <xdr:row>78</xdr:row>
      <xdr:rowOff>126459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3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117586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49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58594</xdr:rowOff>
    </xdr:from>
    <xdr:to>
      <xdr:col>72</xdr:col>
      <xdr:colOff>38100</xdr:colOff>
      <xdr:row>75</xdr:row>
      <xdr:rowOff>160195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29173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5271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269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98926</xdr:rowOff>
    </xdr:from>
    <xdr:to>
      <xdr:col>67</xdr:col>
      <xdr:colOff>101600</xdr:colOff>
      <xdr:row>77</xdr:row>
      <xdr:rowOff>29076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1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45603</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29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1575</xdr:rowOff>
    </xdr:from>
    <xdr:to>
      <xdr:col>85</xdr:col>
      <xdr:colOff>127000</xdr:colOff>
      <xdr:row>92</xdr:row>
      <xdr:rowOff>5944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774975"/>
          <a:ext cx="8382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169977</xdr:rowOff>
    </xdr:from>
    <xdr:to>
      <xdr:col>81</xdr:col>
      <xdr:colOff>50800</xdr:colOff>
      <xdr:row>92</xdr:row>
      <xdr:rowOff>1575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577192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126772</xdr:rowOff>
    </xdr:from>
    <xdr:to>
      <xdr:col>81</xdr:col>
      <xdr:colOff>101600</xdr:colOff>
      <xdr:row>94</xdr:row>
      <xdr:rowOff>56922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48049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6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169977</xdr:rowOff>
    </xdr:from>
    <xdr:to>
      <xdr:col>76</xdr:col>
      <xdr:colOff>114300</xdr:colOff>
      <xdr:row>92</xdr:row>
      <xdr:rowOff>14376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771927"/>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143777</xdr:rowOff>
    </xdr:from>
    <xdr:to>
      <xdr:col>76</xdr:col>
      <xdr:colOff>165100</xdr:colOff>
      <xdr:row>94</xdr:row>
      <xdr:rowOff>73927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65054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168390</xdr:rowOff>
    </xdr:from>
    <xdr:to>
      <xdr:col>71</xdr:col>
      <xdr:colOff>177800</xdr:colOff>
      <xdr:row>92</xdr:row>
      <xdr:rowOff>14376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770340"/>
          <a:ext cx="8890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135382</xdr:rowOff>
    </xdr:from>
    <xdr:to>
      <xdr:col>72</xdr:col>
      <xdr:colOff>38100</xdr:colOff>
      <xdr:row>94</xdr:row>
      <xdr:rowOff>65532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56659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1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132423</xdr:rowOff>
    </xdr:from>
    <xdr:to>
      <xdr:col>67</xdr:col>
      <xdr:colOff>101600</xdr:colOff>
      <xdr:row>94</xdr:row>
      <xdr:rowOff>62573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53700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126594</xdr:rowOff>
    </xdr:from>
    <xdr:to>
      <xdr:col>85</xdr:col>
      <xdr:colOff>177800</xdr:colOff>
      <xdr:row>92</xdr:row>
      <xdr:rowOff>56744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7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149471</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57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122225</xdr:rowOff>
    </xdr:from>
    <xdr:to>
      <xdr:col>81</xdr:col>
      <xdr:colOff>101600</xdr:colOff>
      <xdr:row>92</xdr:row>
      <xdr:rowOff>52375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7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68902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4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119177</xdr:rowOff>
    </xdr:from>
    <xdr:to>
      <xdr:col>76</xdr:col>
      <xdr:colOff>165100</xdr:colOff>
      <xdr:row>92</xdr:row>
      <xdr:rowOff>49327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7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65854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4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135026</xdr:rowOff>
    </xdr:from>
    <xdr:to>
      <xdr:col>72</xdr:col>
      <xdr:colOff>38100</xdr:colOff>
      <xdr:row>92</xdr:row>
      <xdr:rowOff>65176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7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81703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51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117590</xdr:rowOff>
    </xdr:from>
    <xdr:to>
      <xdr:col>67</xdr:col>
      <xdr:colOff>101600</xdr:colOff>
      <xdr:row>92</xdr:row>
      <xdr:rowOff>47740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71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64267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4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29972</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1323300" y="671652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119380</xdr:rowOff>
    </xdr:from>
    <xdr:to>
      <xdr:col>107</xdr:col>
      <xdr:colOff>101600</xdr:colOff>
      <xdr:row>39</xdr:row>
      <xdr:rowOff>49530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66057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09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103759</xdr:rowOff>
    </xdr:from>
    <xdr:to>
      <xdr:col>102</xdr:col>
      <xdr:colOff>165100</xdr:colOff>
      <xdr:row>39</xdr:row>
      <xdr:rowOff>33909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50436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13081</xdr:rowOff>
    </xdr:from>
    <xdr:to>
      <xdr:col>98</xdr:col>
      <xdr:colOff>38100</xdr:colOff>
      <xdr:row>38</xdr:row>
      <xdr:rowOff>114681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2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131208</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303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150622</xdr:rowOff>
    </xdr:from>
    <xdr:to>
      <xdr:col>116</xdr:col>
      <xdr:colOff>114300</xdr:colOff>
      <xdr:row>39</xdr:row>
      <xdr:rowOff>80772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313932"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41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54610</xdr:rowOff>
    </xdr:from>
    <xdr:to>
      <xdr:col>112</xdr:col>
      <xdr:colOff>38100</xdr:colOff>
      <xdr:row>51</xdr:row>
      <xdr:rowOff>156210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50</xdr:row>
      <xdr:rowOff>1287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66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168910</xdr:rowOff>
    </xdr:from>
    <xdr:to>
      <xdr:col>107</xdr:col>
      <xdr:colOff>101600</xdr:colOff>
      <xdr:row>50</xdr:row>
      <xdr:rowOff>99060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115587</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77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66040</xdr:rowOff>
    </xdr:from>
    <xdr:to>
      <xdr:col>98</xdr:col>
      <xdr:colOff>38100</xdr:colOff>
      <xdr:row>50</xdr:row>
      <xdr:rowOff>167640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12717</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99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・議会費については、本会議場等感染症防止対策事業の終了により数値が減少している。</a:t>
          </a:r>
        </a:p>
        <a:p>
          <a:r>
            <a:rPr kumimoji="1" lang="ja-JP" altLang="en-US" sz="1300">
              <a:latin typeface="ＭＳ Ｐゴシック" panose="020B0600070205080204" pitchFamily="50" charset="-128"/>
              <a:ea typeface="ＭＳ Ｐゴシック" panose="020B0600070205080204" pitchFamily="50" charset="-128"/>
            </a:rPr>
            <a:t>・総務費については、特別定額給付金事業、第２期ケーブルテレビエリア光化推進事業等の終了により数値が減少している。</a:t>
          </a:r>
        </a:p>
        <a:p>
          <a:r>
            <a:rPr kumimoji="1" lang="ja-JP" altLang="en-US" sz="1300">
              <a:latin typeface="ＭＳ Ｐゴシック" panose="020B0600070205080204" pitchFamily="50" charset="-128"/>
              <a:ea typeface="ＭＳ Ｐゴシック" panose="020B0600070205080204" pitchFamily="50" charset="-128"/>
            </a:rPr>
            <a:t>・衛生費については、新可燃ごみ処理施設整備に係る負担金の支出、可燃物中継施設改修事業、新型コロナウイルスワクチン接種事業等の実施により数値が上昇している。</a:t>
          </a:r>
        </a:p>
        <a:p>
          <a:r>
            <a:rPr kumimoji="1" lang="ja-JP" altLang="en-US" sz="1300">
              <a:latin typeface="ＭＳ Ｐゴシック" panose="020B0600070205080204" pitchFamily="50" charset="-128"/>
              <a:ea typeface="ＭＳ Ｐゴシック" panose="020B0600070205080204" pitchFamily="50" charset="-128"/>
            </a:rPr>
            <a:t>・消防費については、西部消防署庁舎新築整備事業の終了により数値が減少している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・災害復旧費については、令和３年災害に係る災害復旧事業（耕地、土木）の実施等により数値が上昇している。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anose="020B0609070205080204" pitchFamily="49" charset="-128"/>
              <a:ea typeface="ＭＳ ゴシック" panose="020B0609070205080204" pitchFamily="49" charset="-128"/>
            </a:rPr>
            <a:t>　令和３年度の実質収支額は、新型コロナ感染症からの経済回復及び国の経済対策に伴い市税や地方交付税等の収入が大幅に増加したため、８２７百万円の黒字となり、実質収支比率は増加している。これに伴い単年度収支も５３４百万円の黒字であるが、財政調整基金へ新規積立や任意繰上償還は行わなかったため、実質単年度収支比率の改善は限定的である。取崩しを行わなかったため財政調整基金残高は横ばいだが、普通交付税再算定により標準財政規模が増加したため、標準財政規模比では前年度から減少した。</a:t>
          </a:r>
        </a:p>
        <a:p>
          <a:r>
            <a:rPr kumimoji="1" lang="ja-JP" altLang="en-US" sz="1200">
              <a:latin typeface="ＭＳ ゴシック" panose="020B0609070205080204" pitchFamily="49" charset="-128"/>
              <a:ea typeface="ＭＳ ゴシック" panose="020B0609070205080204" pitchFamily="49" charset="-128"/>
            </a:rPr>
            <a:t>　引き続き、財政調整基金を確保するとともに、実質単年度収支の均衡を図り、持続的な財政運営に努めていく必要がある。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令和３年度おいては全会計で黒字決算となっているが、特に一般会計及び病院事業会計においては黒字額が大幅に増加しており、標準財政規模比も増加している。</a:t>
          </a:r>
        </a:p>
        <a:p>
          <a:r>
            <a:rPr kumimoji="1" lang="ja-JP" altLang="en-US" sz="1400">
              <a:latin typeface="ＭＳ ゴシック" pitchFamily="49" charset="-128"/>
              <a:ea typeface="ＭＳ ゴシック" pitchFamily="49" charset="-128"/>
            </a:rPr>
            <a:t>　病院事業会計においては、新型コロナウイルス感染症患者等入院病床の確保に伴い国庫支出金が増加となったこと等により令和３年度は純損益で黒字となったが、新型コロナ対策に係る財政措置が終了する場合には昨年度までと同様に減価償却費の増等により純損益が赤字に転じる可能性が高い。今後も新病院建設に係る元利償還金が発生することから、厳しい経営状況にある。引き続き、診療分析の強化、病床稼働率の向上、医療従事者確保等といった診療機能の充実を進めるなど、経営基盤の強化を図っていく。</a:t>
          </a:r>
        </a:p>
        <a:p>
          <a:r>
            <a:rPr kumimoji="1" lang="ja-JP" altLang="en-US" sz="1400">
              <a:latin typeface="ＭＳ ゴシック" pitchFamily="49" charset="-128"/>
              <a:ea typeface="ＭＳ ゴシック" pitchFamily="49" charset="-128"/>
            </a:rPr>
            <a:t>　また、平成２９年度からの推移が示すように、水道事業会計における黒字額は年々減少してきている。今後についても、給水人口の減少などにより収入確保が困難な状況であり、また、老朽管の更新や地理的要因に係る維持管理的経費の高止まりが見込まれており、費用削減対策に努めながら一層経営の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22823;&#30000;&#24066;&#24441;&#25152;/01&#25919;&#31574;&#12539;&#32207;&#21209;&#37096;/&#36001;&#25919;&#35506;/000_NAS&#12487;&#12540;&#12479;/31&#27770;&#31639;&#32113;&#35336;/R04/00_&#35576;&#35519;&#26619;&#12539;&#36890;&#30693;/20230927&#12294;_&#65288;&#28168;&#65289;&#20196;&#21644;&#65299;&#24180;&#24230;&#36001;&#25919;&#29366;&#27841;&#36039;&#26009;&#38598;&#12398;&#20316;&#25104;&#12395;&#12388;&#12356;&#12390;&#65288;2&#22238;&#30446;&#12539;&#22320;&#26041;&#20844;&#20250;&#35336;&#38306;&#20418;&#65289;/0001_&#12304;&#30906;&#35469;&#20381;&#38972;&#12305;&#20196;&#21644;&#65299;&#24180;&#24230;&#36001;&#25919;&#29366;&#27841;&#36039;&#26009;&#38598;&#12398;&#20316;&#25104;&#65288;2&#22238;&#30446;&#12539;10_13(&#37329;)&#30476;&#12294;&#65289;/&#12304;&#36001;&#25919;&#29366;&#27841;&#36039;&#26009;&#38598;&#12305;_322059_&#22823;&#30000;&#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94</v>
          </cell>
          <cell r="BX51">
            <v>101.6</v>
          </cell>
          <cell r="CF51">
            <v>105.4</v>
          </cell>
          <cell r="CN51">
            <v>87.3</v>
          </cell>
          <cell r="CV51">
            <v>88.3</v>
          </cell>
        </row>
        <row r="53">
          <cell r="BP53">
            <v>85.9</v>
          </cell>
          <cell r="BX53">
            <v>86.1</v>
          </cell>
          <cell r="CF53">
            <v>86.1</v>
          </cell>
          <cell r="CN53">
            <v>86.4</v>
          </cell>
          <cell r="CV53">
            <v>86.4</v>
          </cell>
        </row>
        <row r="55">
          <cell r="AN55" t="str">
            <v>類似団体内平均値</v>
          </cell>
          <cell r="BP55">
            <v>53.4</v>
          </cell>
          <cell r="BX55">
            <v>48</v>
          </cell>
          <cell r="CF55">
            <v>49.1</v>
          </cell>
          <cell r="CN55">
            <v>41.5</v>
          </cell>
          <cell r="CV55">
            <v>25.1</v>
          </cell>
        </row>
        <row r="57">
          <cell r="BP57">
            <v>59.6</v>
          </cell>
          <cell r="BX57">
            <v>60.8</v>
          </cell>
          <cell r="CF57">
            <v>61</v>
          </cell>
          <cell r="CN57">
            <v>61.7</v>
          </cell>
          <cell r="CV57">
            <v>63.1</v>
          </cell>
        </row>
        <row r="72">
          <cell r="BP72" t="str">
            <v>H29</v>
          </cell>
          <cell r="BX72" t="str">
            <v>H30</v>
          </cell>
          <cell r="CF72" t="str">
            <v>R01</v>
          </cell>
          <cell r="CN72" t="str">
            <v>R02</v>
          </cell>
          <cell r="CV72" t="str">
            <v>R03</v>
          </cell>
        </row>
        <row r="73">
          <cell r="AN73" t="str">
            <v>当該団体値</v>
          </cell>
          <cell r="BP73">
            <v>94</v>
          </cell>
          <cell r="BX73">
            <v>101.6</v>
          </cell>
          <cell r="CF73">
            <v>105.4</v>
          </cell>
          <cell r="CN73">
            <v>87.3</v>
          </cell>
          <cell r="CV73">
            <v>88.3</v>
          </cell>
        </row>
        <row r="75">
          <cell r="BP75">
            <v>13.6</v>
          </cell>
          <cell r="BX75">
            <v>13.8</v>
          </cell>
          <cell r="CF75">
            <v>13.8</v>
          </cell>
          <cell r="CN75">
            <v>12.7</v>
          </cell>
          <cell r="CV75">
            <v>12.1</v>
          </cell>
        </row>
        <row r="77">
          <cell r="AN77" t="str">
            <v>類似団体内平均値</v>
          </cell>
          <cell r="BP77">
            <v>53.4</v>
          </cell>
          <cell r="BX77">
            <v>48</v>
          </cell>
          <cell r="CF77">
            <v>49.1</v>
          </cell>
          <cell r="CN77">
            <v>41.5</v>
          </cell>
          <cell r="CV77">
            <v>25.1</v>
          </cell>
        </row>
        <row r="79">
          <cell r="BP79">
            <v>9.8000000000000007</v>
          </cell>
          <cell r="BX79">
            <v>9.6</v>
          </cell>
          <cell r="CF79">
            <v>9.5</v>
          </cell>
          <cell r="CN79">
            <v>9.1999999999999993</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Y54" sqref="Y54"/>
    </sheetView>
  </sheetViews>
  <sheetFormatPr defaultColWidth="0" defaultRowHeight="11.25" zeroHeight="1" x14ac:dyDescent="0.15"/>
  <cols>
    <col min="1" max="11" width="2.125" style="173" customWidth="1"/>
    <col min="12" max="12" width="2.25" style="173" customWidth="1"/>
    <col min="13" max="17" width="2.375" style="173" customWidth="1"/>
    <col min="18" max="119" width="2.125" style="173" customWidth="1"/>
    <col min="120" max="16384" width="0" style="173"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4"/>
      <c r="DK1" s="174"/>
      <c r="DL1" s="174"/>
      <c r="DM1" s="174"/>
      <c r="DN1" s="174"/>
      <c r="DO1" s="174"/>
    </row>
    <row r="2" spans="1:119" ht="24.75" thickBot="1" x14ac:dyDescent="0.2">
      <c r="B2" s="175" t="s">
        <v>81</v>
      </c>
      <c r="C2" s="175"/>
      <c r="D2" s="176"/>
    </row>
    <row r="3" spans="1:119" ht="18.75" customHeight="1" thickBot="1" x14ac:dyDescent="0.2">
      <c r="A3" s="174"/>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4"/>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28932284</v>
      </c>
      <c r="BO4" s="453"/>
      <c r="BP4" s="453"/>
      <c r="BQ4" s="453"/>
      <c r="BR4" s="453"/>
      <c r="BS4" s="453"/>
      <c r="BT4" s="453"/>
      <c r="BU4" s="454"/>
      <c r="BV4" s="452">
        <v>30351363</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6</v>
      </c>
      <c r="CU4" s="593"/>
      <c r="CV4" s="593"/>
      <c r="CW4" s="593"/>
      <c r="CX4" s="593"/>
      <c r="CY4" s="593"/>
      <c r="CZ4" s="593"/>
      <c r="DA4" s="594"/>
      <c r="DB4" s="592">
        <v>2.2000000000000002</v>
      </c>
      <c r="DC4" s="593"/>
      <c r="DD4" s="593"/>
      <c r="DE4" s="593"/>
      <c r="DF4" s="593"/>
      <c r="DG4" s="593"/>
      <c r="DH4" s="593"/>
      <c r="DI4" s="594"/>
    </row>
    <row r="5" spans="1:119" ht="18.75" customHeight="1" x14ac:dyDescent="0.15">
      <c r="A5" s="174"/>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27947404</v>
      </c>
      <c r="BO5" s="424"/>
      <c r="BP5" s="424"/>
      <c r="BQ5" s="424"/>
      <c r="BR5" s="424"/>
      <c r="BS5" s="424"/>
      <c r="BT5" s="424"/>
      <c r="BU5" s="425"/>
      <c r="BV5" s="423">
        <v>29762803</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90.6</v>
      </c>
      <c r="CU5" s="421"/>
      <c r="CV5" s="421"/>
      <c r="CW5" s="421"/>
      <c r="CX5" s="421"/>
      <c r="CY5" s="421"/>
      <c r="CZ5" s="421"/>
      <c r="DA5" s="422"/>
      <c r="DB5" s="420">
        <v>96.7</v>
      </c>
      <c r="DC5" s="421"/>
      <c r="DD5" s="421"/>
      <c r="DE5" s="421"/>
      <c r="DF5" s="421"/>
      <c r="DG5" s="421"/>
      <c r="DH5" s="421"/>
      <c r="DI5" s="422"/>
    </row>
    <row r="6" spans="1:119" ht="18.75" customHeight="1" x14ac:dyDescent="0.15">
      <c r="A6" s="174"/>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984880</v>
      </c>
      <c r="BO6" s="424"/>
      <c r="BP6" s="424"/>
      <c r="BQ6" s="424"/>
      <c r="BR6" s="424"/>
      <c r="BS6" s="424"/>
      <c r="BT6" s="424"/>
      <c r="BU6" s="425"/>
      <c r="BV6" s="423">
        <v>588560</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93.8</v>
      </c>
      <c r="CU6" s="567"/>
      <c r="CV6" s="567"/>
      <c r="CW6" s="567"/>
      <c r="CX6" s="567"/>
      <c r="CY6" s="567"/>
      <c r="CZ6" s="567"/>
      <c r="DA6" s="568"/>
      <c r="DB6" s="566">
        <v>99.6</v>
      </c>
      <c r="DC6" s="567"/>
      <c r="DD6" s="567"/>
      <c r="DE6" s="567"/>
      <c r="DF6" s="567"/>
      <c r="DG6" s="567"/>
      <c r="DH6" s="567"/>
      <c r="DI6" s="568"/>
    </row>
    <row r="7" spans="1:119" ht="18.75" customHeight="1" x14ac:dyDescent="0.15">
      <c r="A7" s="174"/>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157417</v>
      </c>
      <c r="BO7" s="424"/>
      <c r="BP7" s="424"/>
      <c r="BQ7" s="424"/>
      <c r="BR7" s="424"/>
      <c r="BS7" s="424"/>
      <c r="BT7" s="424"/>
      <c r="BU7" s="425"/>
      <c r="BV7" s="423">
        <v>294819</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13687307</v>
      </c>
      <c r="CU7" s="424"/>
      <c r="CV7" s="424"/>
      <c r="CW7" s="424"/>
      <c r="CX7" s="424"/>
      <c r="CY7" s="424"/>
      <c r="CZ7" s="424"/>
      <c r="DA7" s="425"/>
      <c r="DB7" s="423">
        <v>13413207</v>
      </c>
      <c r="DC7" s="424"/>
      <c r="DD7" s="424"/>
      <c r="DE7" s="424"/>
      <c r="DF7" s="424"/>
      <c r="DG7" s="424"/>
      <c r="DH7" s="424"/>
      <c r="DI7" s="425"/>
    </row>
    <row r="8" spans="1:119" ht="18.75" customHeight="1" thickBot="1" x14ac:dyDescent="0.2">
      <c r="A8" s="174"/>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94</v>
      </c>
      <c r="AV8" s="482"/>
      <c r="AW8" s="482"/>
      <c r="AX8" s="482"/>
      <c r="AY8" s="437" t="s">
        <v>109</v>
      </c>
      <c r="AZ8" s="438"/>
      <c r="BA8" s="438"/>
      <c r="BB8" s="438"/>
      <c r="BC8" s="438"/>
      <c r="BD8" s="438"/>
      <c r="BE8" s="438"/>
      <c r="BF8" s="438"/>
      <c r="BG8" s="438"/>
      <c r="BH8" s="438"/>
      <c r="BI8" s="438"/>
      <c r="BJ8" s="438"/>
      <c r="BK8" s="438"/>
      <c r="BL8" s="438"/>
      <c r="BM8" s="439"/>
      <c r="BN8" s="423">
        <v>827463</v>
      </c>
      <c r="BO8" s="424"/>
      <c r="BP8" s="424"/>
      <c r="BQ8" s="424"/>
      <c r="BR8" s="424"/>
      <c r="BS8" s="424"/>
      <c r="BT8" s="424"/>
      <c r="BU8" s="425"/>
      <c r="BV8" s="423">
        <v>293741</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0.28000000000000003</v>
      </c>
      <c r="CU8" s="527"/>
      <c r="CV8" s="527"/>
      <c r="CW8" s="527"/>
      <c r="CX8" s="527"/>
      <c r="CY8" s="527"/>
      <c r="CZ8" s="527"/>
      <c r="DA8" s="528"/>
      <c r="DB8" s="526">
        <v>0.28999999999999998</v>
      </c>
      <c r="DC8" s="527"/>
      <c r="DD8" s="527"/>
      <c r="DE8" s="527"/>
      <c r="DF8" s="527"/>
      <c r="DG8" s="527"/>
      <c r="DH8" s="527"/>
      <c r="DI8" s="528"/>
    </row>
    <row r="9" spans="1:119" ht="18.75" customHeight="1" thickBot="1" x14ac:dyDescent="0.2">
      <c r="A9" s="174"/>
      <c r="B9" s="555" t="s">
        <v>111</v>
      </c>
      <c r="C9" s="556"/>
      <c r="D9" s="556"/>
      <c r="E9" s="556"/>
      <c r="F9" s="556"/>
      <c r="G9" s="556"/>
      <c r="H9" s="556"/>
      <c r="I9" s="556"/>
      <c r="J9" s="556"/>
      <c r="K9" s="474"/>
      <c r="L9" s="557" t="s">
        <v>112</v>
      </c>
      <c r="M9" s="558"/>
      <c r="N9" s="558"/>
      <c r="O9" s="558"/>
      <c r="P9" s="558"/>
      <c r="Q9" s="559"/>
      <c r="R9" s="560">
        <v>32846</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94</v>
      </c>
      <c r="AV9" s="482"/>
      <c r="AW9" s="482"/>
      <c r="AX9" s="482"/>
      <c r="AY9" s="437" t="s">
        <v>115</v>
      </c>
      <c r="AZ9" s="438"/>
      <c r="BA9" s="438"/>
      <c r="BB9" s="438"/>
      <c r="BC9" s="438"/>
      <c r="BD9" s="438"/>
      <c r="BE9" s="438"/>
      <c r="BF9" s="438"/>
      <c r="BG9" s="438"/>
      <c r="BH9" s="438"/>
      <c r="BI9" s="438"/>
      <c r="BJ9" s="438"/>
      <c r="BK9" s="438"/>
      <c r="BL9" s="438"/>
      <c r="BM9" s="439"/>
      <c r="BN9" s="423">
        <v>533722</v>
      </c>
      <c r="BO9" s="424"/>
      <c r="BP9" s="424"/>
      <c r="BQ9" s="424"/>
      <c r="BR9" s="424"/>
      <c r="BS9" s="424"/>
      <c r="BT9" s="424"/>
      <c r="BU9" s="425"/>
      <c r="BV9" s="423">
        <v>-92716</v>
      </c>
      <c r="BW9" s="424"/>
      <c r="BX9" s="424"/>
      <c r="BY9" s="424"/>
      <c r="BZ9" s="424"/>
      <c r="CA9" s="424"/>
      <c r="CB9" s="424"/>
      <c r="CC9" s="425"/>
      <c r="CD9" s="463" t="s">
        <v>116</v>
      </c>
      <c r="CE9" s="383"/>
      <c r="CF9" s="383"/>
      <c r="CG9" s="383"/>
      <c r="CH9" s="383"/>
      <c r="CI9" s="383"/>
      <c r="CJ9" s="383"/>
      <c r="CK9" s="383"/>
      <c r="CL9" s="383"/>
      <c r="CM9" s="383"/>
      <c r="CN9" s="383"/>
      <c r="CO9" s="383"/>
      <c r="CP9" s="383"/>
      <c r="CQ9" s="383"/>
      <c r="CR9" s="383"/>
      <c r="CS9" s="464"/>
      <c r="CT9" s="420">
        <v>18.5</v>
      </c>
      <c r="CU9" s="421"/>
      <c r="CV9" s="421"/>
      <c r="CW9" s="421"/>
      <c r="CX9" s="421"/>
      <c r="CY9" s="421"/>
      <c r="CZ9" s="421"/>
      <c r="DA9" s="422"/>
      <c r="DB9" s="420">
        <v>19.3</v>
      </c>
      <c r="DC9" s="421"/>
      <c r="DD9" s="421"/>
      <c r="DE9" s="421"/>
      <c r="DF9" s="421"/>
      <c r="DG9" s="421"/>
      <c r="DH9" s="421"/>
      <c r="DI9" s="422"/>
    </row>
    <row r="10" spans="1:119" ht="18.75" customHeight="1" thickBot="1" x14ac:dyDescent="0.2">
      <c r="A10" s="174"/>
      <c r="B10" s="555"/>
      <c r="C10" s="556"/>
      <c r="D10" s="556"/>
      <c r="E10" s="556"/>
      <c r="F10" s="556"/>
      <c r="G10" s="556"/>
      <c r="H10" s="556"/>
      <c r="I10" s="556"/>
      <c r="J10" s="556"/>
      <c r="K10" s="474"/>
      <c r="L10" s="379" t="s">
        <v>117</v>
      </c>
      <c r="M10" s="380"/>
      <c r="N10" s="380"/>
      <c r="O10" s="380"/>
      <c r="P10" s="380"/>
      <c r="Q10" s="381"/>
      <c r="R10" s="376">
        <v>35166</v>
      </c>
      <c r="S10" s="377"/>
      <c r="T10" s="377"/>
      <c r="U10" s="377"/>
      <c r="V10" s="436"/>
      <c r="W10" s="564"/>
      <c r="X10" s="374"/>
      <c r="Y10" s="374"/>
      <c r="Z10" s="374"/>
      <c r="AA10" s="374"/>
      <c r="AB10" s="374"/>
      <c r="AC10" s="374"/>
      <c r="AD10" s="374"/>
      <c r="AE10" s="374"/>
      <c r="AF10" s="374"/>
      <c r="AG10" s="374"/>
      <c r="AH10" s="374"/>
      <c r="AI10" s="374"/>
      <c r="AJ10" s="374"/>
      <c r="AK10" s="374"/>
      <c r="AL10" s="565"/>
      <c r="AM10" s="480" t="s">
        <v>118</v>
      </c>
      <c r="AN10" s="380"/>
      <c r="AO10" s="380"/>
      <c r="AP10" s="380"/>
      <c r="AQ10" s="380"/>
      <c r="AR10" s="380"/>
      <c r="AS10" s="380"/>
      <c r="AT10" s="381"/>
      <c r="AU10" s="481" t="s">
        <v>119</v>
      </c>
      <c r="AV10" s="482"/>
      <c r="AW10" s="482"/>
      <c r="AX10" s="482"/>
      <c r="AY10" s="437" t="s">
        <v>120</v>
      </c>
      <c r="AZ10" s="438"/>
      <c r="BA10" s="438"/>
      <c r="BB10" s="438"/>
      <c r="BC10" s="438"/>
      <c r="BD10" s="438"/>
      <c r="BE10" s="438"/>
      <c r="BF10" s="438"/>
      <c r="BG10" s="438"/>
      <c r="BH10" s="438"/>
      <c r="BI10" s="438"/>
      <c r="BJ10" s="438"/>
      <c r="BK10" s="438"/>
      <c r="BL10" s="438"/>
      <c r="BM10" s="439"/>
      <c r="BN10" s="423">
        <v>56</v>
      </c>
      <c r="BO10" s="424"/>
      <c r="BP10" s="424"/>
      <c r="BQ10" s="424"/>
      <c r="BR10" s="424"/>
      <c r="BS10" s="424"/>
      <c r="BT10" s="424"/>
      <c r="BU10" s="425"/>
      <c r="BV10" s="423">
        <v>401</v>
      </c>
      <c r="BW10" s="424"/>
      <c r="BX10" s="424"/>
      <c r="BY10" s="424"/>
      <c r="BZ10" s="424"/>
      <c r="CA10" s="424"/>
      <c r="CB10" s="424"/>
      <c r="CC10" s="425"/>
      <c r="CD10" s="177" t="s">
        <v>121</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x14ac:dyDescent="0.2">
      <c r="A11" s="174"/>
      <c r="B11" s="555"/>
      <c r="C11" s="556"/>
      <c r="D11" s="556"/>
      <c r="E11" s="556"/>
      <c r="F11" s="556"/>
      <c r="G11" s="556"/>
      <c r="H11" s="556"/>
      <c r="I11" s="556"/>
      <c r="J11" s="556"/>
      <c r="K11" s="474"/>
      <c r="L11" s="384" t="s">
        <v>122</v>
      </c>
      <c r="M11" s="385"/>
      <c r="N11" s="385"/>
      <c r="O11" s="385"/>
      <c r="P11" s="385"/>
      <c r="Q11" s="386"/>
      <c r="R11" s="552" t="s">
        <v>123</v>
      </c>
      <c r="S11" s="553"/>
      <c r="T11" s="553"/>
      <c r="U11" s="553"/>
      <c r="V11" s="554"/>
      <c r="W11" s="564"/>
      <c r="X11" s="374"/>
      <c r="Y11" s="374"/>
      <c r="Z11" s="374"/>
      <c r="AA11" s="374"/>
      <c r="AB11" s="374"/>
      <c r="AC11" s="374"/>
      <c r="AD11" s="374"/>
      <c r="AE11" s="374"/>
      <c r="AF11" s="374"/>
      <c r="AG11" s="374"/>
      <c r="AH11" s="374"/>
      <c r="AI11" s="374"/>
      <c r="AJ11" s="374"/>
      <c r="AK11" s="374"/>
      <c r="AL11" s="565"/>
      <c r="AM11" s="480" t="s">
        <v>124</v>
      </c>
      <c r="AN11" s="380"/>
      <c r="AO11" s="380"/>
      <c r="AP11" s="380"/>
      <c r="AQ11" s="380"/>
      <c r="AR11" s="380"/>
      <c r="AS11" s="380"/>
      <c r="AT11" s="381"/>
      <c r="AU11" s="481" t="s">
        <v>125</v>
      </c>
      <c r="AV11" s="482"/>
      <c r="AW11" s="482"/>
      <c r="AX11" s="482"/>
      <c r="AY11" s="437" t="s">
        <v>126</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128</v>
      </c>
      <c r="DC11" s="527"/>
      <c r="DD11" s="527"/>
      <c r="DE11" s="527"/>
      <c r="DF11" s="527"/>
      <c r="DG11" s="527"/>
      <c r="DH11" s="527"/>
      <c r="DI11" s="528"/>
    </row>
    <row r="12" spans="1:119" ht="18.75" customHeight="1" x14ac:dyDescent="0.15">
      <c r="A12" s="174"/>
      <c r="B12" s="529" t="s">
        <v>129</v>
      </c>
      <c r="C12" s="530"/>
      <c r="D12" s="530"/>
      <c r="E12" s="530"/>
      <c r="F12" s="530"/>
      <c r="G12" s="530"/>
      <c r="H12" s="530"/>
      <c r="I12" s="530"/>
      <c r="J12" s="530"/>
      <c r="K12" s="531"/>
      <c r="L12" s="538" t="s">
        <v>130</v>
      </c>
      <c r="M12" s="539"/>
      <c r="N12" s="539"/>
      <c r="O12" s="539"/>
      <c r="P12" s="539"/>
      <c r="Q12" s="540"/>
      <c r="R12" s="541">
        <v>33243</v>
      </c>
      <c r="S12" s="542"/>
      <c r="T12" s="542"/>
      <c r="U12" s="542"/>
      <c r="V12" s="543"/>
      <c r="W12" s="544" t="s">
        <v>1</v>
      </c>
      <c r="X12" s="482"/>
      <c r="Y12" s="482"/>
      <c r="Z12" s="482"/>
      <c r="AA12" s="482"/>
      <c r="AB12" s="545"/>
      <c r="AC12" s="546" t="s">
        <v>131</v>
      </c>
      <c r="AD12" s="547"/>
      <c r="AE12" s="547"/>
      <c r="AF12" s="547"/>
      <c r="AG12" s="548"/>
      <c r="AH12" s="546" t="s">
        <v>132</v>
      </c>
      <c r="AI12" s="547"/>
      <c r="AJ12" s="547"/>
      <c r="AK12" s="547"/>
      <c r="AL12" s="549"/>
      <c r="AM12" s="480" t="s">
        <v>133</v>
      </c>
      <c r="AN12" s="380"/>
      <c r="AO12" s="380"/>
      <c r="AP12" s="380"/>
      <c r="AQ12" s="380"/>
      <c r="AR12" s="380"/>
      <c r="AS12" s="380"/>
      <c r="AT12" s="381"/>
      <c r="AU12" s="481" t="s">
        <v>125</v>
      </c>
      <c r="AV12" s="482"/>
      <c r="AW12" s="482"/>
      <c r="AX12" s="482"/>
      <c r="AY12" s="437" t="s">
        <v>134</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0</v>
      </c>
      <c r="BW12" s="424"/>
      <c r="BX12" s="424"/>
      <c r="BY12" s="424"/>
      <c r="BZ12" s="424"/>
      <c r="CA12" s="424"/>
      <c r="CB12" s="424"/>
      <c r="CC12" s="425"/>
      <c r="CD12" s="463" t="s">
        <v>135</v>
      </c>
      <c r="CE12" s="383"/>
      <c r="CF12" s="383"/>
      <c r="CG12" s="383"/>
      <c r="CH12" s="383"/>
      <c r="CI12" s="383"/>
      <c r="CJ12" s="383"/>
      <c r="CK12" s="383"/>
      <c r="CL12" s="383"/>
      <c r="CM12" s="383"/>
      <c r="CN12" s="383"/>
      <c r="CO12" s="383"/>
      <c r="CP12" s="383"/>
      <c r="CQ12" s="383"/>
      <c r="CR12" s="383"/>
      <c r="CS12" s="464"/>
      <c r="CT12" s="526" t="s">
        <v>128</v>
      </c>
      <c r="CU12" s="527"/>
      <c r="CV12" s="527"/>
      <c r="CW12" s="527"/>
      <c r="CX12" s="527"/>
      <c r="CY12" s="527"/>
      <c r="CZ12" s="527"/>
      <c r="DA12" s="528"/>
      <c r="DB12" s="526" t="s">
        <v>128</v>
      </c>
      <c r="DC12" s="527"/>
      <c r="DD12" s="527"/>
      <c r="DE12" s="527"/>
      <c r="DF12" s="527"/>
      <c r="DG12" s="527"/>
      <c r="DH12" s="527"/>
      <c r="DI12" s="528"/>
    </row>
    <row r="13" spans="1:119" ht="18.75" customHeight="1" x14ac:dyDescent="0.15">
      <c r="A13" s="174"/>
      <c r="B13" s="532"/>
      <c r="C13" s="533"/>
      <c r="D13" s="533"/>
      <c r="E13" s="533"/>
      <c r="F13" s="533"/>
      <c r="G13" s="533"/>
      <c r="H13" s="533"/>
      <c r="I13" s="533"/>
      <c r="J13" s="533"/>
      <c r="K13" s="534"/>
      <c r="L13" s="183"/>
      <c r="M13" s="507" t="s">
        <v>136</v>
      </c>
      <c r="N13" s="508"/>
      <c r="O13" s="508"/>
      <c r="P13" s="508"/>
      <c r="Q13" s="509"/>
      <c r="R13" s="510">
        <v>32871</v>
      </c>
      <c r="S13" s="511"/>
      <c r="T13" s="511"/>
      <c r="U13" s="511"/>
      <c r="V13" s="512"/>
      <c r="W13" s="513" t="s">
        <v>137</v>
      </c>
      <c r="X13" s="409"/>
      <c r="Y13" s="409"/>
      <c r="Z13" s="409"/>
      <c r="AA13" s="409"/>
      <c r="AB13" s="410"/>
      <c r="AC13" s="376">
        <v>1404</v>
      </c>
      <c r="AD13" s="377"/>
      <c r="AE13" s="377"/>
      <c r="AF13" s="377"/>
      <c r="AG13" s="378"/>
      <c r="AH13" s="376">
        <v>1678</v>
      </c>
      <c r="AI13" s="377"/>
      <c r="AJ13" s="377"/>
      <c r="AK13" s="377"/>
      <c r="AL13" s="436"/>
      <c r="AM13" s="480" t="s">
        <v>138</v>
      </c>
      <c r="AN13" s="380"/>
      <c r="AO13" s="380"/>
      <c r="AP13" s="380"/>
      <c r="AQ13" s="380"/>
      <c r="AR13" s="380"/>
      <c r="AS13" s="380"/>
      <c r="AT13" s="381"/>
      <c r="AU13" s="481" t="s">
        <v>139</v>
      </c>
      <c r="AV13" s="482"/>
      <c r="AW13" s="482"/>
      <c r="AX13" s="482"/>
      <c r="AY13" s="437" t="s">
        <v>140</v>
      </c>
      <c r="AZ13" s="438"/>
      <c r="BA13" s="438"/>
      <c r="BB13" s="438"/>
      <c r="BC13" s="438"/>
      <c r="BD13" s="438"/>
      <c r="BE13" s="438"/>
      <c r="BF13" s="438"/>
      <c r="BG13" s="438"/>
      <c r="BH13" s="438"/>
      <c r="BI13" s="438"/>
      <c r="BJ13" s="438"/>
      <c r="BK13" s="438"/>
      <c r="BL13" s="438"/>
      <c r="BM13" s="439"/>
      <c r="BN13" s="423">
        <v>533778</v>
      </c>
      <c r="BO13" s="424"/>
      <c r="BP13" s="424"/>
      <c r="BQ13" s="424"/>
      <c r="BR13" s="424"/>
      <c r="BS13" s="424"/>
      <c r="BT13" s="424"/>
      <c r="BU13" s="425"/>
      <c r="BV13" s="423">
        <v>-92315</v>
      </c>
      <c r="BW13" s="424"/>
      <c r="BX13" s="424"/>
      <c r="BY13" s="424"/>
      <c r="BZ13" s="424"/>
      <c r="CA13" s="424"/>
      <c r="CB13" s="424"/>
      <c r="CC13" s="425"/>
      <c r="CD13" s="463" t="s">
        <v>141</v>
      </c>
      <c r="CE13" s="383"/>
      <c r="CF13" s="383"/>
      <c r="CG13" s="383"/>
      <c r="CH13" s="383"/>
      <c r="CI13" s="383"/>
      <c r="CJ13" s="383"/>
      <c r="CK13" s="383"/>
      <c r="CL13" s="383"/>
      <c r="CM13" s="383"/>
      <c r="CN13" s="383"/>
      <c r="CO13" s="383"/>
      <c r="CP13" s="383"/>
      <c r="CQ13" s="383"/>
      <c r="CR13" s="383"/>
      <c r="CS13" s="464"/>
      <c r="CT13" s="420">
        <v>12.1</v>
      </c>
      <c r="CU13" s="421"/>
      <c r="CV13" s="421"/>
      <c r="CW13" s="421"/>
      <c r="CX13" s="421"/>
      <c r="CY13" s="421"/>
      <c r="CZ13" s="421"/>
      <c r="DA13" s="422"/>
      <c r="DB13" s="420">
        <v>12.7</v>
      </c>
      <c r="DC13" s="421"/>
      <c r="DD13" s="421"/>
      <c r="DE13" s="421"/>
      <c r="DF13" s="421"/>
      <c r="DG13" s="421"/>
      <c r="DH13" s="421"/>
      <c r="DI13" s="422"/>
    </row>
    <row r="14" spans="1:119" ht="18.75" customHeight="1" thickBot="1" x14ac:dyDescent="0.2">
      <c r="A14" s="174"/>
      <c r="B14" s="532"/>
      <c r="C14" s="533"/>
      <c r="D14" s="533"/>
      <c r="E14" s="533"/>
      <c r="F14" s="533"/>
      <c r="G14" s="533"/>
      <c r="H14" s="533"/>
      <c r="I14" s="533"/>
      <c r="J14" s="533"/>
      <c r="K14" s="534"/>
      <c r="L14" s="497" t="s">
        <v>142</v>
      </c>
      <c r="M14" s="550"/>
      <c r="N14" s="550"/>
      <c r="O14" s="550"/>
      <c r="P14" s="550"/>
      <c r="Q14" s="551"/>
      <c r="R14" s="510">
        <v>33800</v>
      </c>
      <c r="S14" s="511"/>
      <c r="T14" s="511"/>
      <c r="U14" s="511"/>
      <c r="V14" s="512"/>
      <c r="W14" s="514"/>
      <c r="X14" s="412"/>
      <c r="Y14" s="412"/>
      <c r="Z14" s="412"/>
      <c r="AA14" s="412"/>
      <c r="AB14" s="413"/>
      <c r="AC14" s="503">
        <v>8.9</v>
      </c>
      <c r="AD14" s="504"/>
      <c r="AE14" s="504"/>
      <c r="AF14" s="504"/>
      <c r="AG14" s="505"/>
      <c r="AH14" s="503">
        <v>10.1</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143</v>
      </c>
      <c r="CE14" s="461"/>
      <c r="CF14" s="461"/>
      <c r="CG14" s="461"/>
      <c r="CH14" s="461"/>
      <c r="CI14" s="461"/>
      <c r="CJ14" s="461"/>
      <c r="CK14" s="461"/>
      <c r="CL14" s="461"/>
      <c r="CM14" s="461"/>
      <c r="CN14" s="461"/>
      <c r="CO14" s="461"/>
      <c r="CP14" s="461"/>
      <c r="CQ14" s="461"/>
      <c r="CR14" s="461"/>
      <c r="CS14" s="462"/>
      <c r="CT14" s="520">
        <v>88.3</v>
      </c>
      <c r="CU14" s="521"/>
      <c r="CV14" s="521"/>
      <c r="CW14" s="521"/>
      <c r="CX14" s="521"/>
      <c r="CY14" s="521"/>
      <c r="CZ14" s="521"/>
      <c r="DA14" s="522"/>
      <c r="DB14" s="520">
        <v>87.3</v>
      </c>
      <c r="DC14" s="521"/>
      <c r="DD14" s="521"/>
      <c r="DE14" s="521"/>
      <c r="DF14" s="521"/>
      <c r="DG14" s="521"/>
      <c r="DH14" s="521"/>
      <c r="DI14" s="522"/>
    </row>
    <row r="15" spans="1:119" ht="18.75" customHeight="1" x14ac:dyDescent="0.15">
      <c r="A15" s="174"/>
      <c r="B15" s="532"/>
      <c r="C15" s="533"/>
      <c r="D15" s="533"/>
      <c r="E15" s="533"/>
      <c r="F15" s="533"/>
      <c r="G15" s="533"/>
      <c r="H15" s="533"/>
      <c r="I15" s="533"/>
      <c r="J15" s="533"/>
      <c r="K15" s="534"/>
      <c r="L15" s="183"/>
      <c r="M15" s="507" t="s">
        <v>136</v>
      </c>
      <c r="N15" s="508"/>
      <c r="O15" s="508"/>
      <c r="P15" s="508"/>
      <c r="Q15" s="509"/>
      <c r="R15" s="510">
        <v>33436</v>
      </c>
      <c r="S15" s="511"/>
      <c r="T15" s="511"/>
      <c r="U15" s="511"/>
      <c r="V15" s="512"/>
      <c r="W15" s="513" t="s">
        <v>144</v>
      </c>
      <c r="X15" s="409"/>
      <c r="Y15" s="409"/>
      <c r="Z15" s="409"/>
      <c r="AA15" s="409"/>
      <c r="AB15" s="410"/>
      <c r="AC15" s="376">
        <v>4191</v>
      </c>
      <c r="AD15" s="377"/>
      <c r="AE15" s="377"/>
      <c r="AF15" s="377"/>
      <c r="AG15" s="378"/>
      <c r="AH15" s="376">
        <v>4276</v>
      </c>
      <c r="AI15" s="377"/>
      <c r="AJ15" s="377"/>
      <c r="AK15" s="377"/>
      <c r="AL15" s="436"/>
      <c r="AM15" s="480"/>
      <c r="AN15" s="380"/>
      <c r="AO15" s="380"/>
      <c r="AP15" s="380"/>
      <c r="AQ15" s="380"/>
      <c r="AR15" s="380"/>
      <c r="AS15" s="380"/>
      <c r="AT15" s="381"/>
      <c r="AU15" s="481"/>
      <c r="AV15" s="482"/>
      <c r="AW15" s="482"/>
      <c r="AX15" s="482"/>
      <c r="AY15" s="449" t="s">
        <v>145</v>
      </c>
      <c r="AZ15" s="450"/>
      <c r="BA15" s="450"/>
      <c r="BB15" s="450"/>
      <c r="BC15" s="450"/>
      <c r="BD15" s="450"/>
      <c r="BE15" s="450"/>
      <c r="BF15" s="450"/>
      <c r="BG15" s="450"/>
      <c r="BH15" s="450"/>
      <c r="BI15" s="450"/>
      <c r="BJ15" s="450"/>
      <c r="BK15" s="450"/>
      <c r="BL15" s="450"/>
      <c r="BM15" s="451"/>
      <c r="BN15" s="452">
        <v>3432751</v>
      </c>
      <c r="BO15" s="453"/>
      <c r="BP15" s="453"/>
      <c r="BQ15" s="453"/>
      <c r="BR15" s="453"/>
      <c r="BS15" s="453"/>
      <c r="BT15" s="453"/>
      <c r="BU15" s="454"/>
      <c r="BV15" s="452">
        <v>3527990</v>
      </c>
      <c r="BW15" s="453"/>
      <c r="BX15" s="453"/>
      <c r="BY15" s="453"/>
      <c r="BZ15" s="453"/>
      <c r="CA15" s="453"/>
      <c r="CB15" s="453"/>
      <c r="CC15" s="454"/>
      <c r="CD15" s="523" t="s">
        <v>146</v>
      </c>
      <c r="CE15" s="524"/>
      <c r="CF15" s="524"/>
      <c r="CG15" s="524"/>
      <c r="CH15" s="524"/>
      <c r="CI15" s="524"/>
      <c r="CJ15" s="524"/>
      <c r="CK15" s="524"/>
      <c r="CL15" s="524"/>
      <c r="CM15" s="524"/>
      <c r="CN15" s="524"/>
      <c r="CO15" s="524"/>
      <c r="CP15" s="524"/>
      <c r="CQ15" s="524"/>
      <c r="CR15" s="524"/>
      <c r="CS15" s="525"/>
      <c r="CT15" s="184"/>
      <c r="CU15" s="185"/>
      <c r="CV15" s="185"/>
      <c r="CW15" s="185"/>
      <c r="CX15" s="185"/>
      <c r="CY15" s="185"/>
      <c r="CZ15" s="185"/>
      <c r="DA15" s="186"/>
      <c r="DB15" s="184"/>
      <c r="DC15" s="185"/>
      <c r="DD15" s="185"/>
      <c r="DE15" s="185"/>
      <c r="DF15" s="185"/>
      <c r="DG15" s="185"/>
      <c r="DH15" s="185"/>
      <c r="DI15" s="186"/>
    </row>
    <row r="16" spans="1:119" ht="18.75" customHeight="1" x14ac:dyDescent="0.15">
      <c r="A16" s="174"/>
      <c r="B16" s="532"/>
      <c r="C16" s="533"/>
      <c r="D16" s="533"/>
      <c r="E16" s="533"/>
      <c r="F16" s="533"/>
      <c r="G16" s="533"/>
      <c r="H16" s="533"/>
      <c r="I16" s="533"/>
      <c r="J16" s="533"/>
      <c r="K16" s="534"/>
      <c r="L16" s="497" t="s">
        <v>147</v>
      </c>
      <c r="M16" s="498"/>
      <c r="N16" s="498"/>
      <c r="O16" s="498"/>
      <c r="P16" s="498"/>
      <c r="Q16" s="499"/>
      <c r="R16" s="500" t="s">
        <v>148</v>
      </c>
      <c r="S16" s="501"/>
      <c r="T16" s="501"/>
      <c r="U16" s="501"/>
      <c r="V16" s="502"/>
      <c r="W16" s="514"/>
      <c r="X16" s="412"/>
      <c r="Y16" s="412"/>
      <c r="Z16" s="412"/>
      <c r="AA16" s="412"/>
      <c r="AB16" s="413"/>
      <c r="AC16" s="503">
        <v>26.6</v>
      </c>
      <c r="AD16" s="504"/>
      <c r="AE16" s="504"/>
      <c r="AF16" s="504"/>
      <c r="AG16" s="505"/>
      <c r="AH16" s="503">
        <v>25.7</v>
      </c>
      <c r="AI16" s="504"/>
      <c r="AJ16" s="504"/>
      <c r="AK16" s="504"/>
      <c r="AL16" s="506"/>
      <c r="AM16" s="480"/>
      <c r="AN16" s="380"/>
      <c r="AO16" s="380"/>
      <c r="AP16" s="380"/>
      <c r="AQ16" s="380"/>
      <c r="AR16" s="380"/>
      <c r="AS16" s="380"/>
      <c r="AT16" s="381"/>
      <c r="AU16" s="481"/>
      <c r="AV16" s="482"/>
      <c r="AW16" s="482"/>
      <c r="AX16" s="482"/>
      <c r="AY16" s="437" t="s">
        <v>149</v>
      </c>
      <c r="AZ16" s="438"/>
      <c r="BA16" s="438"/>
      <c r="BB16" s="438"/>
      <c r="BC16" s="438"/>
      <c r="BD16" s="438"/>
      <c r="BE16" s="438"/>
      <c r="BF16" s="438"/>
      <c r="BG16" s="438"/>
      <c r="BH16" s="438"/>
      <c r="BI16" s="438"/>
      <c r="BJ16" s="438"/>
      <c r="BK16" s="438"/>
      <c r="BL16" s="438"/>
      <c r="BM16" s="439"/>
      <c r="BN16" s="423">
        <v>12364080</v>
      </c>
      <c r="BO16" s="424"/>
      <c r="BP16" s="424"/>
      <c r="BQ16" s="424"/>
      <c r="BR16" s="424"/>
      <c r="BS16" s="424"/>
      <c r="BT16" s="424"/>
      <c r="BU16" s="425"/>
      <c r="BV16" s="423">
        <v>12101032</v>
      </c>
      <c r="BW16" s="424"/>
      <c r="BX16" s="424"/>
      <c r="BY16" s="424"/>
      <c r="BZ16" s="424"/>
      <c r="CA16" s="424"/>
      <c r="CB16" s="424"/>
      <c r="CC16" s="425"/>
      <c r="CD16" s="187"/>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4"/>
      <c r="B17" s="535"/>
      <c r="C17" s="536"/>
      <c r="D17" s="536"/>
      <c r="E17" s="536"/>
      <c r="F17" s="536"/>
      <c r="G17" s="536"/>
      <c r="H17" s="536"/>
      <c r="I17" s="536"/>
      <c r="J17" s="536"/>
      <c r="K17" s="537"/>
      <c r="L17" s="188"/>
      <c r="M17" s="516" t="s">
        <v>150</v>
      </c>
      <c r="N17" s="517"/>
      <c r="O17" s="517"/>
      <c r="P17" s="517"/>
      <c r="Q17" s="518"/>
      <c r="R17" s="500" t="s">
        <v>151</v>
      </c>
      <c r="S17" s="501"/>
      <c r="T17" s="501"/>
      <c r="U17" s="501"/>
      <c r="V17" s="502"/>
      <c r="W17" s="513" t="s">
        <v>152</v>
      </c>
      <c r="X17" s="409"/>
      <c r="Y17" s="409"/>
      <c r="Z17" s="409"/>
      <c r="AA17" s="409"/>
      <c r="AB17" s="410"/>
      <c r="AC17" s="376">
        <v>10156</v>
      </c>
      <c r="AD17" s="377"/>
      <c r="AE17" s="377"/>
      <c r="AF17" s="377"/>
      <c r="AG17" s="378"/>
      <c r="AH17" s="376">
        <v>10657</v>
      </c>
      <c r="AI17" s="377"/>
      <c r="AJ17" s="377"/>
      <c r="AK17" s="377"/>
      <c r="AL17" s="436"/>
      <c r="AM17" s="480"/>
      <c r="AN17" s="380"/>
      <c r="AO17" s="380"/>
      <c r="AP17" s="380"/>
      <c r="AQ17" s="380"/>
      <c r="AR17" s="380"/>
      <c r="AS17" s="380"/>
      <c r="AT17" s="381"/>
      <c r="AU17" s="481"/>
      <c r="AV17" s="482"/>
      <c r="AW17" s="482"/>
      <c r="AX17" s="482"/>
      <c r="AY17" s="437" t="s">
        <v>153</v>
      </c>
      <c r="AZ17" s="438"/>
      <c r="BA17" s="438"/>
      <c r="BB17" s="438"/>
      <c r="BC17" s="438"/>
      <c r="BD17" s="438"/>
      <c r="BE17" s="438"/>
      <c r="BF17" s="438"/>
      <c r="BG17" s="438"/>
      <c r="BH17" s="438"/>
      <c r="BI17" s="438"/>
      <c r="BJ17" s="438"/>
      <c r="BK17" s="438"/>
      <c r="BL17" s="438"/>
      <c r="BM17" s="439"/>
      <c r="BN17" s="423">
        <v>4255823</v>
      </c>
      <c r="BO17" s="424"/>
      <c r="BP17" s="424"/>
      <c r="BQ17" s="424"/>
      <c r="BR17" s="424"/>
      <c r="BS17" s="424"/>
      <c r="BT17" s="424"/>
      <c r="BU17" s="425"/>
      <c r="BV17" s="423">
        <v>4383391</v>
      </c>
      <c r="BW17" s="424"/>
      <c r="BX17" s="424"/>
      <c r="BY17" s="424"/>
      <c r="BZ17" s="424"/>
      <c r="CA17" s="424"/>
      <c r="CB17" s="424"/>
      <c r="CC17" s="425"/>
      <c r="CD17" s="187"/>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4"/>
      <c r="B18" s="473" t="s">
        <v>154</v>
      </c>
      <c r="C18" s="474"/>
      <c r="D18" s="474"/>
      <c r="E18" s="475"/>
      <c r="F18" s="475"/>
      <c r="G18" s="475"/>
      <c r="H18" s="475"/>
      <c r="I18" s="475"/>
      <c r="J18" s="475"/>
      <c r="K18" s="475"/>
      <c r="L18" s="476">
        <v>435.34</v>
      </c>
      <c r="M18" s="476"/>
      <c r="N18" s="476"/>
      <c r="O18" s="476"/>
      <c r="P18" s="476"/>
      <c r="Q18" s="476"/>
      <c r="R18" s="477"/>
      <c r="S18" s="477"/>
      <c r="T18" s="477"/>
      <c r="U18" s="477"/>
      <c r="V18" s="478"/>
      <c r="W18" s="494"/>
      <c r="X18" s="495"/>
      <c r="Y18" s="495"/>
      <c r="Z18" s="495"/>
      <c r="AA18" s="495"/>
      <c r="AB18" s="519"/>
      <c r="AC18" s="393">
        <v>64.5</v>
      </c>
      <c r="AD18" s="394"/>
      <c r="AE18" s="394"/>
      <c r="AF18" s="394"/>
      <c r="AG18" s="479"/>
      <c r="AH18" s="393">
        <v>64.2</v>
      </c>
      <c r="AI18" s="394"/>
      <c r="AJ18" s="394"/>
      <c r="AK18" s="394"/>
      <c r="AL18" s="395"/>
      <c r="AM18" s="480"/>
      <c r="AN18" s="380"/>
      <c r="AO18" s="380"/>
      <c r="AP18" s="380"/>
      <c r="AQ18" s="380"/>
      <c r="AR18" s="380"/>
      <c r="AS18" s="380"/>
      <c r="AT18" s="381"/>
      <c r="AU18" s="481"/>
      <c r="AV18" s="482"/>
      <c r="AW18" s="482"/>
      <c r="AX18" s="482"/>
      <c r="AY18" s="437" t="s">
        <v>155</v>
      </c>
      <c r="AZ18" s="438"/>
      <c r="BA18" s="438"/>
      <c r="BB18" s="438"/>
      <c r="BC18" s="438"/>
      <c r="BD18" s="438"/>
      <c r="BE18" s="438"/>
      <c r="BF18" s="438"/>
      <c r="BG18" s="438"/>
      <c r="BH18" s="438"/>
      <c r="BI18" s="438"/>
      <c r="BJ18" s="438"/>
      <c r="BK18" s="438"/>
      <c r="BL18" s="438"/>
      <c r="BM18" s="439"/>
      <c r="BN18" s="423">
        <v>13005661</v>
      </c>
      <c r="BO18" s="424"/>
      <c r="BP18" s="424"/>
      <c r="BQ18" s="424"/>
      <c r="BR18" s="424"/>
      <c r="BS18" s="424"/>
      <c r="BT18" s="424"/>
      <c r="BU18" s="425"/>
      <c r="BV18" s="423">
        <v>13215242</v>
      </c>
      <c r="BW18" s="424"/>
      <c r="BX18" s="424"/>
      <c r="BY18" s="424"/>
      <c r="BZ18" s="424"/>
      <c r="CA18" s="424"/>
      <c r="CB18" s="424"/>
      <c r="CC18" s="425"/>
      <c r="CD18" s="187"/>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4"/>
      <c r="B19" s="473" t="s">
        <v>156</v>
      </c>
      <c r="C19" s="474"/>
      <c r="D19" s="474"/>
      <c r="E19" s="475"/>
      <c r="F19" s="475"/>
      <c r="G19" s="475"/>
      <c r="H19" s="475"/>
      <c r="I19" s="475"/>
      <c r="J19" s="475"/>
      <c r="K19" s="475"/>
      <c r="L19" s="483">
        <v>75</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157</v>
      </c>
      <c r="AZ19" s="438"/>
      <c r="BA19" s="438"/>
      <c r="BB19" s="438"/>
      <c r="BC19" s="438"/>
      <c r="BD19" s="438"/>
      <c r="BE19" s="438"/>
      <c r="BF19" s="438"/>
      <c r="BG19" s="438"/>
      <c r="BH19" s="438"/>
      <c r="BI19" s="438"/>
      <c r="BJ19" s="438"/>
      <c r="BK19" s="438"/>
      <c r="BL19" s="438"/>
      <c r="BM19" s="439"/>
      <c r="BN19" s="423">
        <v>17160760</v>
      </c>
      <c r="BO19" s="424"/>
      <c r="BP19" s="424"/>
      <c r="BQ19" s="424"/>
      <c r="BR19" s="424"/>
      <c r="BS19" s="424"/>
      <c r="BT19" s="424"/>
      <c r="BU19" s="425"/>
      <c r="BV19" s="423">
        <v>16699522</v>
      </c>
      <c r="BW19" s="424"/>
      <c r="BX19" s="424"/>
      <c r="BY19" s="424"/>
      <c r="BZ19" s="424"/>
      <c r="CA19" s="424"/>
      <c r="CB19" s="424"/>
      <c r="CC19" s="425"/>
      <c r="CD19" s="187"/>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4"/>
      <c r="B20" s="473" t="s">
        <v>158</v>
      </c>
      <c r="C20" s="474"/>
      <c r="D20" s="474"/>
      <c r="E20" s="475"/>
      <c r="F20" s="475"/>
      <c r="G20" s="475"/>
      <c r="H20" s="475"/>
      <c r="I20" s="475"/>
      <c r="J20" s="475"/>
      <c r="K20" s="475"/>
      <c r="L20" s="483">
        <v>13343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87"/>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4"/>
      <c r="B21" s="470" t="s">
        <v>159</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87"/>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4"/>
      <c r="B22" s="399" t="s">
        <v>160</v>
      </c>
      <c r="C22" s="400"/>
      <c r="D22" s="401"/>
      <c r="E22" s="408" t="s">
        <v>1</v>
      </c>
      <c r="F22" s="409"/>
      <c r="G22" s="409"/>
      <c r="H22" s="409"/>
      <c r="I22" s="409"/>
      <c r="J22" s="409"/>
      <c r="K22" s="410"/>
      <c r="L22" s="408" t="s">
        <v>161</v>
      </c>
      <c r="M22" s="409"/>
      <c r="N22" s="409"/>
      <c r="O22" s="409"/>
      <c r="P22" s="410"/>
      <c r="Q22" s="414" t="s">
        <v>162</v>
      </c>
      <c r="R22" s="415"/>
      <c r="S22" s="415"/>
      <c r="T22" s="415"/>
      <c r="U22" s="415"/>
      <c r="V22" s="416"/>
      <c r="W22" s="465" t="s">
        <v>163</v>
      </c>
      <c r="X22" s="400"/>
      <c r="Y22" s="401"/>
      <c r="Z22" s="408" t="s">
        <v>1</v>
      </c>
      <c r="AA22" s="409"/>
      <c r="AB22" s="409"/>
      <c r="AC22" s="409"/>
      <c r="AD22" s="409"/>
      <c r="AE22" s="409"/>
      <c r="AF22" s="409"/>
      <c r="AG22" s="410"/>
      <c r="AH22" s="426" t="s">
        <v>164</v>
      </c>
      <c r="AI22" s="409"/>
      <c r="AJ22" s="409"/>
      <c r="AK22" s="409"/>
      <c r="AL22" s="410"/>
      <c r="AM22" s="426" t="s">
        <v>165</v>
      </c>
      <c r="AN22" s="427"/>
      <c r="AO22" s="427"/>
      <c r="AP22" s="427"/>
      <c r="AQ22" s="427"/>
      <c r="AR22" s="428"/>
      <c r="AS22" s="414" t="s">
        <v>162</v>
      </c>
      <c r="AT22" s="415"/>
      <c r="AU22" s="415"/>
      <c r="AV22" s="415"/>
      <c r="AW22" s="415"/>
      <c r="AX22" s="432"/>
      <c r="AY22" s="449" t="s">
        <v>166</v>
      </c>
      <c r="AZ22" s="450"/>
      <c r="BA22" s="450"/>
      <c r="BB22" s="450"/>
      <c r="BC22" s="450"/>
      <c r="BD22" s="450"/>
      <c r="BE22" s="450"/>
      <c r="BF22" s="450"/>
      <c r="BG22" s="450"/>
      <c r="BH22" s="450"/>
      <c r="BI22" s="450"/>
      <c r="BJ22" s="450"/>
      <c r="BK22" s="450"/>
      <c r="BL22" s="450"/>
      <c r="BM22" s="451"/>
      <c r="BN22" s="452">
        <v>32052771</v>
      </c>
      <c r="BO22" s="453"/>
      <c r="BP22" s="453"/>
      <c r="BQ22" s="453"/>
      <c r="BR22" s="453"/>
      <c r="BS22" s="453"/>
      <c r="BT22" s="453"/>
      <c r="BU22" s="454"/>
      <c r="BV22" s="452">
        <v>31148557</v>
      </c>
      <c r="BW22" s="453"/>
      <c r="BX22" s="453"/>
      <c r="BY22" s="453"/>
      <c r="BZ22" s="453"/>
      <c r="CA22" s="453"/>
      <c r="CB22" s="453"/>
      <c r="CC22" s="454"/>
      <c r="CD22" s="187"/>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4"/>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167</v>
      </c>
      <c r="AZ23" s="438"/>
      <c r="BA23" s="438"/>
      <c r="BB23" s="438"/>
      <c r="BC23" s="438"/>
      <c r="BD23" s="438"/>
      <c r="BE23" s="438"/>
      <c r="BF23" s="438"/>
      <c r="BG23" s="438"/>
      <c r="BH23" s="438"/>
      <c r="BI23" s="438"/>
      <c r="BJ23" s="438"/>
      <c r="BK23" s="438"/>
      <c r="BL23" s="438"/>
      <c r="BM23" s="439"/>
      <c r="BN23" s="423">
        <v>25075306</v>
      </c>
      <c r="BO23" s="424"/>
      <c r="BP23" s="424"/>
      <c r="BQ23" s="424"/>
      <c r="BR23" s="424"/>
      <c r="BS23" s="424"/>
      <c r="BT23" s="424"/>
      <c r="BU23" s="425"/>
      <c r="BV23" s="423">
        <v>23708473</v>
      </c>
      <c r="BW23" s="424"/>
      <c r="BX23" s="424"/>
      <c r="BY23" s="424"/>
      <c r="BZ23" s="424"/>
      <c r="CA23" s="424"/>
      <c r="CB23" s="424"/>
      <c r="CC23" s="425"/>
      <c r="CD23" s="187"/>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4"/>
      <c r="B24" s="402"/>
      <c r="C24" s="403"/>
      <c r="D24" s="404"/>
      <c r="E24" s="379" t="s">
        <v>168</v>
      </c>
      <c r="F24" s="380"/>
      <c r="G24" s="380"/>
      <c r="H24" s="380"/>
      <c r="I24" s="380"/>
      <c r="J24" s="380"/>
      <c r="K24" s="381"/>
      <c r="L24" s="376">
        <v>1</v>
      </c>
      <c r="M24" s="377"/>
      <c r="N24" s="377"/>
      <c r="O24" s="377"/>
      <c r="P24" s="378"/>
      <c r="Q24" s="376">
        <v>7800</v>
      </c>
      <c r="R24" s="377"/>
      <c r="S24" s="377"/>
      <c r="T24" s="377"/>
      <c r="U24" s="377"/>
      <c r="V24" s="378"/>
      <c r="W24" s="466"/>
      <c r="X24" s="403"/>
      <c r="Y24" s="404"/>
      <c r="Z24" s="379" t="s">
        <v>169</v>
      </c>
      <c r="AA24" s="380"/>
      <c r="AB24" s="380"/>
      <c r="AC24" s="380"/>
      <c r="AD24" s="380"/>
      <c r="AE24" s="380"/>
      <c r="AF24" s="380"/>
      <c r="AG24" s="381"/>
      <c r="AH24" s="376">
        <v>426</v>
      </c>
      <c r="AI24" s="377"/>
      <c r="AJ24" s="377"/>
      <c r="AK24" s="377"/>
      <c r="AL24" s="378"/>
      <c r="AM24" s="376">
        <v>1332102</v>
      </c>
      <c r="AN24" s="377"/>
      <c r="AO24" s="377"/>
      <c r="AP24" s="377"/>
      <c r="AQ24" s="377"/>
      <c r="AR24" s="378"/>
      <c r="AS24" s="376">
        <v>3127</v>
      </c>
      <c r="AT24" s="377"/>
      <c r="AU24" s="377"/>
      <c r="AV24" s="377"/>
      <c r="AW24" s="377"/>
      <c r="AX24" s="436"/>
      <c r="AY24" s="396" t="s">
        <v>170</v>
      </c>
      <c r="AZ24" s="397"/>
      <c r="BA24" s="397"/>
      <c r="BB24" s="397"/>
      <c r="BC24" s="397"/>
      <c r="BD24" s="397"/>
      <c r="BE24" s="397"/>
      <c r="BF24" s="397"/>
      <c r="BG24" s="397"/>
      <c r="BH24" s="397"/>
      <c r="BI24" s="397"/>
      <c r="BJ24" s="397"/>
      <c r="BK24" s="397"/>
      <c r="BL24" s="397"/>
      <c r="BM24" s="398"/>
      <c r="BN24" s="423">
        <v>24446193</v>
      </c>
      <c r="BO24" s="424"/>
      <c r="BP24" s="424"/>
      <c r="BQ24" s="424"/>
      <c r="BR24" s="424"/>
      <c r="BS24" s="424"/>
      <c r="BT24" s="424"/>
      <c r="BU24" s="425"/>
      <c r="BV24" s="423">
        <v>23359830</v>
      </c>
      <c r="BW24" s="424"/>
      <c r="BX24" s="424"/>
      <c r="BY24" s="424"/>
      <c r="BZ24" s="424"/>
      <c r="CA24" s="424"/>
      <c r="CB24" s="424"/>
      <c r="CC24" s="425"/>
      <c r="CD24" s="187"/>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4"/>
      <c r="B25" s="402"/>
      <c r="C25" s="403"/>
      <c r="D25" s="404"/>
      <c r="E25" s="379" t="s">
        <v>171</v>
      </c>
      <c r="F25" s="380"/>
      <c r="G25" s="380"/>
      <c r="H25" s="380"/>
      <c r="I25" s="380"/>
      <c r="J25" s="380"/>
      <c r="K25" s="381"/>
      <c r="L25" s="376">
        <v>1</v>
      </c>
      <c r="M25" s="377"/>
      <c r="N25" s="377"/>
      <c r="O25" s="377"/>
      <c r="P25" s="378"/>
      <c r="Q25" s="376">
        <v>6600</v>
      </c>
      <c r="R25" s="377"/>
      <c r="S25" s="377"/>
      <c r="T25" s="377"/>
      <c r="U25" s="377"/>
      <c r="V25" s="378"/>
      <c r="W25" s="466"/>
      <c r="X25" s="403"/>
      <c r="Y25" s="404"/>
      <c r="Z25" s="379" t="s">
        <v>172</v>
      </c>
      <c r="AA25" s="380"/>
      <c r="AB25" s="380"/>
      <c r="AC25" s="380"/>
      <c r="AD25" s="380"/>
      <c r="AE25" s="380"/>
      <c r="AF25" s="380"/>
      <c r="AG25" s="381"/>
      <c r="AH25" s="376">
        <v>83</v>
      </c>
      <c r="AI25" s="377"/>
      <c r="AJ25" s="377"/>
      <c r="AK25" s="377"/>
      <c r="AL25" s="378"/>
      <c r="AM25" s="376">
        <v>245929</v>
      </c>
      <c r="AN25" s="377"/>
      <c r="AO25" s="377"/>
      <c r="AP25" s="377"/>
      <c r="AQ25" s="377"/>
      <c r="AR25" s="378"/>
      <c r="AS25" s="376">
        <v>2963</v>
      </c>
      <c r="AT25" s="377"/>
      <c r="AU25" s="377"/>
      <c r="AV25" s="377"/>
      <c r="AW25" s="377"/>
      <c r="AX25" s="436"/>
      <c r="AY25" s="449" t="s">
        <v>173</v>
      </c>
      <c r="AZ25" s="450"/>
      <c r="BA25" s="450"/>
      <c r="BB25" s="450"/>
      <c r="BC25" s="450"/>
      <c r="BD25" s="450"/>
      <c r="BE25" s="450"/>
      <c r="BF25" s="450"/>
      <c r="BG25" s="450"/>
      <c r="BH25" s="450"/>
      <c r="BI25" s="450"/>
      <c r="BJ25" s="450"/>
      <c r="BK25" s="450"/>
      <c r="BL25" s="450"/>
      <c r="BM25" s="451"/>
      <c r="BN25" s="452">
        <v>1712618</v>
      </c>
      <c r="BO25" s="453"/>
      <c r="BP25" s="453"/>
      <c r="BQ25" s="453"/>
      <c r="BR25" s="453"/>
      <c r="BS25" s="453"/>
      <c r="BT25" s="453"/>
      <c r="BU25" s="454"/>
      <c r="BV25" s="452">
        <v>1432625</v>
      </c>
      <c r="BW25" s="453"/>
      <c r="BX25" s="453"/>
      <c r="BY25" s="453"/>
      <c r="BZ25" s="453"/>
      <c r="CA25" s="453"/>
      <c r="CB25" s="453"/>
      <c r="CC25" s="454"/>
      <c r="CD25" s="187"/>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4"/>
      <c r="B26" s="402"/>
      <c r="C26" s="403"/>
      <c r="D26" s="404"/>
      <c r="E26" s="379" t="s">
        <v>174</v>
      </c>
      <c r="F26" s="380"/>
      <c r="G26" s="380"/>
      <c r="H26" s="380"/>
      <c r="I26" s="380"/>
      <c r="J26" s="380"/>
      <c r="K26" s="381"/>
      <c r="L26" s="376">
        <v>1</v>
      </c>
      <c r="M26" s="377"/>
      <c r="N26" s="377"/>
      <c r="O26" s="377"/>
      <c r="P26" s="378"/>
      <c r="Q26" s="376">
        <v>5500</v>
      </c>
      <c r="R26" s="377"/>
      <c r="S26" s="377"/>
      <c r="T26" s="377"/>
      <c r="U26" s="377"/>
      <c r="V26" s="378"/>
      <c r="W26" s="466"/>
      <c r="X26" s="403"/>
      <c r="Y26" s="404"/>
      <c r="Z26" s="379" t="s">
        <v>175</v>
      </c>
      <c r="AA26" s="434"/>
      <c r="AB26" s="434"/>
      <c r="AC26" s="434"/>
      <c r="AD26" s="434"/>
      <c r="AE26" s="434"/>
      <c r="AF26" s="434"/>
      <c r="AG26" s="435"/>
      <c r="AH26" s="376">
        <v>6</v>
      </c>
      <c r="AI26" s="377"/>
      <c r="AJ26" s="377"/>
      <c r="AK26" s="377"/>
      <c r="AL26" s="378"/>
      <c r="AM26" s="376">
        <v>18348</v>
      </c>
      <c r="AN26" s="377"/>
      <c r="AO26" s="377"/>
      <c r="AP26" s="377"/>
      <c r="AQ26" s="377"/>
      <c r="AR26" s="378"/>
      <c r="AS26" s="376">
        <v>3058</v>
      </c>
      <c r="AT26" s="377"/>
      <c r="AU26" s="377"/>
      <c r="AV26" s="377"/>
      <c r="AW26" s="377"/>
      <c r="AX26" s="436"/>
      <c r="AY26" s="463" t="s">
        <v>176</v>
      </c>
      <c r="AZ26" s="383"/>
      <c r="BA26" s="383"/>
      <c r="BB26" s="383"/>
      <c r="BC26" s="383"/>
      <c r="BD26" s="383"/>
      <c r="BE26" s="383"/>
      <c r="BF26" s="383"/>
      <c r="BG26" s="383"/>
      <c r="BH26" s="383"/>
      <c r="BI26" s="383"/>
      <c r="BJ26" s="383"/>
      <c r="BK26" s="383"/>
      <c r="BL26" s="383"/>
      <c r="BM26" s="464"/>
      <c r="BN26" s="423" t="s">
        <v>128</v>
      </c>
      <c r="BO26" s="424"/>
      <c r="BP26" s="424"/>
      <c r="BQ26" s="424"/>
      <c r="BR26" s="424"/>
      <c r="BS26" s="424"/>
      <c r="BT26" s="424"/>
      <c r="BU26" s="425"/>
      <c r="BV26" s="423" t="s">
        <v>128</v>
      </c>
      <c r="BW26" s="424"/>
      <c r="BX26" s="424"/>
      <c r="BY26" s="424"/>
      <c r="BZ26" s="424"/>
      <c r="CA26" s="424"/>
      <c r="CB26" s="424"/>
      <c r="CC26" s="425"/>
      <c r="CD26" s="187"/>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4"/>
      <c r="B27" s="402"/>
      <c r="C27" s="403"/>
      <c r="D27" s="404"/>
      <c r="E27" s="379" t="s">
        <v>177</v>
      </c>
      <c r="F27" s="380"/>
      <c r="G27" s="380"/>
      <c r="H27" s="380"/>
      <c r="I27" s="380"/>
      <c r="J27" s="380"/>
      <c r="K27" s="381"/>
      <c r="L27" s="376">
        <v>1</v>
      </c>
      <c r="M27" s="377"/>
      <c r="N27" s="377"/>
      <c r="O27" s="377"/>
      <c r="P27" s="378"/>
      <c r="Q27" s="376">
        <v>3900</v>
      </c>
      <c r="R27" s="377"/>
      <c r="S27" s="377"/>
      <c r="T27" s="377"/>
      <c r="U27" s="377"/>
      <c r="V27" s="378"/>
      <c r="W27" s="466"/>
      <c r="X27" s="403"/>
      <c r="Y27" s="404"/>
      <c r="Z27" s="379" t="s">
        <v>178</v>
      </c>
      <c r="AA27" s="380"/>
      <c r="AB27" s="380"/>
      <c r="AC27" s="380"/>
      <c r="AD27" s="380"/>
      <c r="AE27" s="380"/>
      <c r="AF27" s="380"/>
      <c r="AG27" s="381"/>
      <c r="AH27" s="376">
        <v>8</v>
      </c>
      <c r="AI27" s="377"/>
      <c r="AJ27" s="377"/>
      <c r="AK27" s="377"/>
      <c r="AL27" s="378"/>
      <c r="AM27" s="376">
        <v>30352</v>
      </c>
      <c r="AN27" s="377"/>
      <c r="AO27" s="377"/>
      <c r="AP27" s="377"/>
      <c r="AQ27" s="377"/>
      <c r="AR27" s="378"/>
      <c r="AS27" s="376">
        <v>3794</v>
      </c>
      <c r="AT27" s="377"/>
      <c r="AU27" s="377"/>
      <c r="AV27" s="377"/>
      <c r="AW27" s="377"/>
      <c r="AX27" s="436"/>
      <c r="AY27" s="460" t="s">
        <v>179</v>
      </c>
      <c r="AZ27" s="461"/>
      <c r="BA27" s="461"/>
      <c r="BB27" s="461"/>
      <c r="BC27" s="461"/>
      <c r="BD27" s="461"/>
      <c r="BE27" s="461"/>
      <c r="BF27" s="461"/>
      <c r="BG27" s="461"/>
      <c r="BH27" s="461"/>
      <c r="BI27" s="461"/>
      <c r="BJ27" s="461"/>
      <c r="BK27" s="461"/>
      <c r="BL27" s="461"/>
      <c r="BM27" s="462"/>
      <c r="BN27" s="457">
        <v>1312101</v>
      </c>
      <c r="BO27" s="458"/>
      <c r="BP27" s="458"/>
      <c r="BQ27" s="458"/>
      <c r="BR27" s="458"/>
      <c r="BS27" s="458"/>
      <c r="BT27" s="458"/>
      <c r="BU27" s="459"/>
      <c r="BV27" s="457">
        <v>1306054</v>
      </c>
      <c r="BW27" s="458"/>
      <c r="BX27" s="458"/>
      <c r="BY27" s="458"/>
      <c r="BZ27" s="458"/>
      <c r="CA27" s="458"/>
      <c r="CB27" s="458"/>
      <c r="CC27" s="459"/>
      <c r="CD27" s="189"/>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4"/>
      <c r="B28" s="402"/>
      <c r="C28" s="403"/>
      <c r="D28" s="404"/>
      <c r="E28" s="379" t="s">
        <v>180</v>
      </c>
      <c r="F28" s="380"/>
      <c r="G28" s="380"/>
      <c r="H28" s="380"/>
      <c r="I28" s="380"/>
      <c r="J28" s="380"/>
      <c r="K28" s="381"/>
      <c r="L28" s="376">
        <v>1</v>
      </c>
      <c r="M28" s="377"/>
      <c r="N28" s="377"/>
      <c r="O28" s="377"/>
      <c r="P28" s="378"/>
      <c r="Q28" s="376">
        <v>3300</v>
      </c>
      <c r="R28" s="377"/>
      <c r="S28" s="377"/>
      <c r="T28" s="377"/>
      <c r="U28" s="377"/>
      <c r="V28" s="378"/>
      <c r="W28" s="466"/>
      <c r="X28" s="403"/>
      <c r="Y28" s="404"/>
      <c r="Z28" s="379" t="s">
        <v>181</v>
      </c>
      <c r="AA28" s="380"/>
      <c r="AB28" s="380"/>
      <c r="AC28" s="380"/>
      <c r="AD28" s="380"/>
      <c r="AE28" s="380"/>
      <c r="AF28" s="380"/>
      <c r="AG28" s="381"/>
      <c r="AH28" s="376" t="s">
        <v>128</v>
      </c>
      <c r="AI28" s="377"/>
      <c r="AJ28" s="377"/>
      <c r="AK28" s="377"/>
      <c r="AL28" s="378"/>
      <c r="AM28" s="376" t="s">
        <v>128</v>
      </c>
      <c r="AN28" s="377"/>
      <c r="AO28" s="377"/>
      <c r="AP28" s="377"/>
      <c r="AQ28" s="377"/>
      <c r="AR28" s="378"/>
      <c r="AS28" s="376" t="s">
        <v>128</v>
      </c>
      <c r="AT28" s="377"/>
      <c r="AU28" s="377"/>
      <c r="AV28" s="377"/>
      <c r="AW28" s="377"/>
      <c r="AX28" s="436"/>
      <c r="AY28" s="440" t="s">
        <v>182</v>
      </c>
      <c r="AZ28" s="441"/>
      <c r="BA28" s="441"/>
      <c r="BB28" s="442"/>
      <c r="BC28" s="449" t="s">
        <v>48</v>
      </c>
      <c r="BD28" s="450"/>
      <c r="BE28" s="450"/>
      <c r="BF28" s="450"/>
      <c r="BG28" s="450"/>
      <c r="BH28" s="450"/>
      <c r="BI28" s="450"/>
      <c r="BJ28" s="450"/>
      <c r="BK28" s="450"/>
      <c r="BL28" s="450"/>
      <c r="BM28" s="451"/>
      <c r="BN28" s="452">
        <v>1624518</v>
      </c>
      <c r="BO28" s="453"/>
      <c r="BP28" s="453"/>
      <c r="BQ28" s="453"/>
      <c r="BR28" s="453"/>
      <c r="BS28" s="453"/>
      <c r="BT28" s="453"/>
      <c r="BU28" s="454"/>
      <c r="BV28" s="452">
        <v>1624462</v>
      </c>
      <c r="BW28" s="453"/>
      <c r="BX28" s="453"/>
      <c r="BY28" s="453"/>
      <c r="BZ28" s="453"/>
      <c r="CA28" s="453"/>
      <c r="CB28" s="453"/>
      <c r="CC28" s="454"/>
      <c r="CD28" s="187"/>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4"/>
      <c r="B29" s="402"/>
      <c r="C29" s="403"/>
      <c r="D29" s="404"/>
      <c r="E29" s="379" t="s">
        <v>183</v>
      </c>
      <c r="F29" s="380"/>
      <c r="G29" s="380"/>
      <c r="H29" s="380"/>
      <c r="I29" s="380"/>
      <c r="J29" s="380"/>
      <c r="K29" s="381"/>
      <c r="L29" s="376">
        <v>18</v>
      </c>
      <c r="M29" s="377"/>
      <c r="N29" s="377"/>
      <c r="O29" s="377"/>
      <c r="P29" s="378"/>
      <c r="Q29" s="376">
        <v>3100</v>
      </c>
      <c r="R29" s="377"/>
      <c r="S29" s="377"/>
      <c r="T29" s="377"/>
      <c r="U29" s="377"/>
      <c r="V29" s="378"/>
      <c r="W29" s="467"/>
      <c r="X29" s="468"/>
      <c r="Y29" s="469"/>
      <c r="Z29" s="379" t="s">
        <v>184</v>
      </c>
      <c r="AA29" s="380"/>
      <c r="AB29" s="380"/>
      <c r="AC29" s="380"/>
      <c r="AD29" s="380"/>
      <c r="AE29" s="380"/>
      <c r="AF29" s="380"/>
      <c r="AG29" s="381"/>
      <c r="AH29" s="376">
        <v>434</v>
      </c>
      <c r="AI29" s="377"/>
      <c r="AJ29" s="377"/>
      <c r="AK29" s="377"/>
      <c r="AL29" s="378"/>
      <c r="AM29" s="376">
        <v>1362454</v>
      </c>
      <c r="AN29" s="377"/>
      <c r="AO29" s="377"/>
      <c r="AP29" s="377"/>
      <c r="AQ29" s="377"/>
      <c r="AR29" s="378"/>
      <c r="AS29" s="376">
        <v>3139</v>
      </c>
      <c r="AT29" s="377"/>
      <c r="AU29" s="377"/>
      <c r="AV29" s="377"/>
      <c r="AW29" s="377"/>
      <c r="AX29" s="436"/>
      <c r="AY29" s="443"/>
      <c r="AZ29" s="444"/>
      <c r="BA29" s="444"/>
      <c r="BB29" s="445"/>
      <c r="BC29" s="437" t="s">
        <v>185</v>
      </c>
      <c r="BD29" s="438"/>
      <c r="BE29" s="438"/>
      <c r="BF29" s="438"/>
      <c r="BG29" s="438"/>
      <c r="BH29" s="438"/>
      <c r="BI29" s="438"/>
      <c r="BJ29" s="438"/>
      <c r="BK29" s="438"/>
      <c r="BL29" s="438"/>
      <c r="BM29" s="439"/>
      <c r="BN29" s="423">
        <v>827054</v>
      </c>
      <c r="BO29" s="424"/>
      <c r="BP29" s="424"/>
      <c r="BQ29" s="424"/>
      <c r="BR29" s="424"/>
      <c r="BS29" s="424"/>
      <c r="BT29" s="424"/>
      <c r="BU29" s="425"/>
      <c r="BV29" s="423">
        <v>789458</v>
      </c>
      <c r="BW29" s="424"/>
      <c r="BX29" s="424"/>
      <c r="BY29" s="424"/>
      <c r="BZ29" s="424"/>
      <c r="CA29" s="424"/>
      <c r="CB29" s="424"/>
      <c r="CC29" s="425"/>
      <c r="CD29" s="189"/>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4"/>
      <c r="B30" s="405"/>
      <c r="C30" s="406"/>
      <c r="D30" s="407"/>
      <c r="E30" s="384"/>
      <c r="F30" s="385"/>
      <c r="G30" s="385"/>
      <c r="H30" s="385"/>
      <c r="I30" s="385"/>
      <c r="J30" s="385"/>
      <c r="K30" s="386"/>
      <c r="L30" s="387"/>
      <c r="M30" s="388"/>
      <c r="N30" s="388"/>
      <c r="O30" s="388"/>
      <c r="P30" s="389"/>
      <c r="Q30" s="387"/>
      <c r="R30" s="388"/>
      <c r="S30" s="388"/>
      <c r="T30" s="388"/>
      <c r="U30" s="388"/>
      <c r="V30" s="389"/>
      <c r="W30" s="390" t="s">
        <v>186</v>
      </c>
      <c r="X30" s="391"/>
      <c r="Y30" s="391"/>
      <c r="Z30" s="391"/>
      <c r="AA30" s="391"/>
      <c r="AB30" s="391"/>
      <c r="AC30" s="391"/>
      <c r="AD30" s="391"/>
      <c r="AE30" s="391"/>
      <c r="AF30" s="391"/>
      <c r="AG30" s="392"/>
      <c r="AH30" s="393">
        <v>98.2</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2823377</v>
      </c>
      <c r="BO30" s="458"/>
      <c r="BP30" s="458"/>
      <c r="BQ30" s="458"/>
      <c r="BR30" s="458"/>
      <c r="BS30" s="458"/>
      <c r="BT30" s="458"/>
      <c r="BU30" s="459"/>
      <c r="BV30" s="457">
        <v>2990229</v>
      </c>
      <c r="BW30" s="458"/>
      <c r="BX30" s="458"/>
      <c r="BY30" s="458"/>
      <c r="BZ30" s="458"/>
      <c r="CA30" s="458"/>
      <c r="CB30" s="458"/>
      <c r="CC30" s="459"/>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15">
      <c r="A31" s="174"/>
      <c r="B31" s="196"/>
      <c r="DI31" s="197"/>
    </row>
    <row r="32" spans="1:113" ht="13.5" customHeight="1" x14ac:dyDescent="0.15">
      <c r="A32" s="174"/>
      <c r="B32" s="198"/>
      <c r="C32" s="382" t="s">
        <v>187</v>
      </c>
      <c r="D32" s="382"/>
      <c r="E32" s="382"/>
      <c r="F32" s="382"/>
      <c r="G32" s="382"/>
      <c r="H32" s="382"/>
      <c r="I32" s="382"/>
      <c r="J32" s="382"/>
      <c r="K32" s="382"/>
      <c r="L32" s="382"/>
      <c r="M32" s="382"/>
      <c r="N32" s="382"/>
      <c r="O32" s="382"/>
      <c r="P32" s="382"/>
      <c r="Q32" s="382"/>
      <c r="R32" s="382"/>
      <c r="S32" s="382"/>
      <c r="U32" s="383" t="s">
        <v>188</v>
      </c>
      <c r="V32" s="383"/>
      <c r="W32" s="383"/>
      <c r="X32" s="383"/>
      <c r="Y32" s="383"/>
      <c r="Z32" s="383"/>
      <c r="AA32" s="383"/>
      <c r="AB32" s="383"/>
      <c r="AC32" s="383"/>
      <c r="AD32" s="383"/>
      <c r="AE32" s="383"/>
      <c r="AF32" s="383"/>
      <c r="AG32" s="383"/>
      <c r="AH32" s="383"/>
      <c r="AI32" s="383"/>
      <c r="AJ32" s="383"/>
      <c r="AK32" s="383"/>
      <c r="AM32" s="383" t="s">
        <v>189</v>
      </c>
      <c r="AN32" s="383"/>
      <c r="AO32" s="383"/>
      <c r="AP32" s="383"/>
      <c r="AQ32" s="383"/>
      <c r="AR32" s="383"/>
      <c r="AS32" s="383"/>
      <c r="AT32" s="383"/>
      <c r="AU32" s="383"/>
      <c r="AV32" s="383"/>
      <c r="AW32" s="383"/>
      <c r="AX32" s="383"/>
      <c r="AY32" s="383"/>
      <c r="AZ32" s="383"/>
      <c r="BA32" s="383"/>
      <c r="BB32" s="383"/>
      <c r="BC32" s="383"/>
      <c r="BE32" s="383" t="s">
        <v>190</v>
      </c>
      <c r="BF32" s="383"/>
      <c r="BG32" s="383"/>
      <c r="BH32" s="383"/>
      <c r="BI32" s="383"/>
      <c r="BJ32" s="383"/>
      <c r="BK32" s="383"/>
      <c r="BL32" s="383"/>
      <c r="BM32" s="383"/>
      <c r="BN32" s="383"/>
      <c r="BO32" s="383"/>
      <c r="BP32" s="383"/>
      <c r="BQ32" s="383"/>
      <c r="BR32" s="383"/>
      <c r="BS32" s="383"/>
      <c r="BT32" s="383"/>
      <c r="BU32" s="383"/>
      <c r="BW32" s="383" t="s">
        <v>191</v>
      </c>
      <c r="BX32" s="383"/>
      <c r="BY32" s="383"/>
      <c r="BZ32" s="383"/>
      <c r="CA32" s="383"/>
      <c r="CB32" s="383"/>
      <c r="CC32" s="383"/>
      <c r="CD32" s="383"/>
      <c r="CE32" s="383"/>
      <c r="CF32" s="383"/>
      <c r="CG32" s="383"/>
      <c r="CH32" s="383"/>
      <c r="CI32" s="383"/>
      <c r="CJ32" s="383"/>
      <c r="CK32" s="383"/>
      <c r="CL32" s="383"/>
      <c r="CM32" s="383"/>
      <c r="CO32" s="383" t="s">
        <v>192</v>
      </c>
      <c r="CP32" s="383"/>
      <c r="CQ32" s="383"/>
      <c r="CR32" s="383"/>
      <c r="CS32" s="383"/>
      <c r="CT32" s="383"/>
      <c r="CU32" s="383"/>
      <c r="CV32" s="383"/>
      <c r="CW32" s="383"/>
      <c r="CX32" s="383"/>
      <c r="CY32" s="383"/>
      <c r="CZ32" s="383"/>
      <c r="DA32" s="383"/>
      <c r="DB32" s="383"/>
      <c r="DC32" s="383"/>
      <c r="DD32" s="383"/>
      <c r="DE32" s="383"/>
      <c r="DI32" s="197"/>
    </row>
    <row r="33" spans="1:113" ht="13.5" customHeight="1" x14ac:dyDescent="0.15">
      <c r="A33" s="174"/>
      <c r="B33" s="198"/>
      <c r="C33" s="375" t="s">
        <v>193</v>
      </c>
      <c r="D33" s="375"/>
      <c r="E33" s="374" t="s">
        <v>194</v>
      </c>
      <c r="F33" s="374"/>
      <c r="G33" s="374"/>
      <c r="H33" s="374"/>
      <c r="I33" s="374"/>
      <c r="J33" s="374"/>
      <c r="K33" s="374"/>
      <c r="L33" s="374"/>
      <c r="M33" s="374"/>
      <c r="N33" s="374"/>
      <c r="O33" s="374"/>
      <c r="P33" s="374"/>
      <c r="Q33" s="374"/>
      <c r="R33" s="374"/>
      <c r="S33" s="374"/>
      <c r="T33" s="199"/>
      <c r="U33" s="375" t="s">
        <v>193</v>
      </c>
      <c r="V33" s="375"/>
      <c r="W33" s="374" t="s">
        <v>195</v>
      </c>
      <c r="X33" s="374"/>
      <c r="Y33" s="374"/>
      <c r="Z33" s="374"/>
      <c r="AA33" s="374"/>
      <c r="AB33" s="374"/>
      <c r="AC33" s="374"/>
      <c r="AD33" s="374"/>
      <c r="AE33" s="374"/>
      <c r="AF33" s="374"/>
      <c r="AG33" s="374"/>
      <c r="AH33" s="374"/>
      <c r="AI33" s="374"/>
      <c r="AJ33" s="374"/>
      <c r="AK33" s="374"/>
      <c r="AL33" s="199"/>
      <c r="AM33" s="375" t="s">
        <v>196</v>
      </c>
      <c r="AN33" s="375"/>
      <c r="AO33" s="374" t="s">
        <v>194</v>
      </c>
      <c r="AP33" s="374"/>
      <c r="AQ33" s="374"/>
      <c r="AR33" s="374"/>
      <c r="AS33" s="374"/>
      <c r="AT33" s="374"/>
      <c r="AU33" s="374"/>
      <c r="AV33" s="374"/>
      <c r="AW33" s="374"/>
      <c r="AX33" s="374"/>
      <c r="AY33" s="374"/>
      <c r="AZ33" s="374"/>
      <c r="BA33" s="374"/>
      <c r="BB33" s="374"/>
      <c r="BC33" s="374"/>
      <c r="BD33" s="200"/>
      <c r="BE33" s="374" t="s">
        <v>197</v>
      </c>
      <c r="BF33" s="374"/>
      <c r="BG33" s="374" t="s">
        <v>198</v>
      </c>
      <c r="BH33" s="374"/>
      <c r="BI33" s="374"/>
      <c r="BJ33" s="374"/>
      <c r="BK33" s="374"/>
      <c r="BL33" s="374"/>
      <c r="BM33" s="374"/>
      <c r="BN33" s="374"/>
      <c r="BO33" s="374"/>
      <c r="BP33" s="374"/>
      <c r="BQ33" s="374"/>
      <c r="BR33" s="374"/>
      <c r="BS33" s="374"/>
      <c r="BT33" s="374"/>
      <c r="BU33" s="374"/>
      <c r="BV33" s="200"/>
      <c r="BW33" s="375" t="s">
        <v>197</v>
      </c>
      <c r="BX33" s="375"/>
      <c r="BY33" s="374" t="s">
        <v>199</v>
      </c>
      <c r="BZ33" s="374"/>
      <c r="CA33" s="374"/>
      <c r="CB33" s="374"/>
      <c r="CC33" s="374"/>
      <c r="CD33" s="374"/>
      <c r="CE33" s="374"/>
      <c r="CF33" s="374"/>
      <c r="CG33" s="374"/>
      <c r="CH33" s="374"/>
      <c r="CI33" s="374"/>
      <c r="CJ33" s="374"/>
      <c r="CK33" s="374"/>
      <c r="CL33" s="374"/>
      <c r="CM33" s="374"/>
      <c r="CN33" s="199"/>
      <c r="CO33" s="375" t="s">
        <v>196</v>
      </c>
      <c r="CP33" s="375"/>
      <c r="CQ33" s="374" t="s">
        <v>200</v>
      </c>
      <c r="CR33" s="374"/>
      <c r="CS33" s="374"/>
      <c r="CT33" s="374"/>
      <c r="CU33" s="374"/>
      <c r="CV33" s="374"/>
      <c r="CW33" s="374"/>
      <c r="CX33" s="374"/>
      <c r="CY33" s="374"/>
      <c r="CZ33" s="374"/>
      <c r="DA33" s="374"/>
      <c r="DB33" s="374"/>
      <c r="DC33" s="374"/>
      <c r="DD33" s="374"/>
      <c r="DE33" s="374"/>
      <c r="DF33" s="199"/>
      <c r="DG33" s="373" t="s">
        <v>201</v>
      </c>
      <c r="DH33" s="373"/>
      <c r="DI33" s="201"/>
    </row>
    <row r="34" spans="1:113" ht="32.25" customHeight="1" x14ac:dyDescent="0.15">
      <c r="A34" s="174"/>
      <c r="B34" s="198"/>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4"/>
      <c r="U34" s="371">
        <f>IF(W34="","",MAX(C34:D43)+1)</f>
        <v>4</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4"/>
      <c r="AM34" s="371">
        <f>IF(AO34="","",MAX(C34:D43,U34:V43)+1)</f>
        <v>8</v>
      </c>
      <c r="AN34" s="371"/>
      <c r="AO34" s="372" t="str">
        <f>IF('各会計、関係団体の財政状況及び健全化判断比率'!B32="","",'各会計、関係団体の財政状況及び健全化判断比率'!B32)</f>
        <v>大田市水道事業会計</v>
      </c>
      <c r="AP34" s="372"/>
      <c r="AQ34" s="372"/>
      <c r="AR34" s="372"/>
      <c r="AS34" s="372"/>
      <c r="AT34" s="372"/>
      <c r="AU34" s="372"/>
      <c r="AV34" s="372"/>
      <c r="AW34" s="372"/>
      <c r="AX34" s="372"/>
      <c r="AY34" s="372"/>
      <c r="AZ34" s="372"/>
      <c r="BA34" s="372"/>
      <c r="BB34" s="372"/>
      <c r="BC34" s="372"/>
      <c r="BD34" s="174"/>
      <c r="BE34" s="371">
        <f>IF(BG34="","",MAX(C34:D43,U34:V43,AM34:AN43)+1)</f>
        <v>11</v>
      </c>
      <c r="BF34" s="371"/>
      <c r="BG34" s="372" t="str">
        <f>IF('各会計、関係団体の財政状況及び健全化判断比率'!B35="","",'各会計、関係団体の財政状況及び健全化判断比率'!B35)</f>
        <v>生活排水処理事業特別会計</v>
      </c>
      <c r="BH34" s="372"/>
      <c r="BI34" s="372"/>
      <c r="BJ34" s="372"/>
      <c r="BK34" s="372"/>
      <c r="BL34" s="372"/>
      <c r="BM34" s="372"/>
      <c r="BN34" s="372"/>
      <c r="BO34" s="372"/>
      <c r="BP34" s="372"/>
      <c r="BQ34" s="372"/>
      <c r="BR34" s="372"/>
      <c r="BS34" s="372"/>
      <c r="BT34" s="372"/>
      <c r="BU34" s="372"/>
      <c r="BV34" s="174"/>
      <c r="BW34" s="371">
        <f>IF(BY34="","",MAX(C34:D43,U34:V43,AM34:AN43,BE34:BF43)+1)</f>
        <v>14</v>
      </c>
      <c r="BX34" s="371"/>
      <c r="BY34" s="372" t="str">
        <f>IF('各会計、関係団体の財政状況及び健全化判断比率'!B68="","",'各会計、関係団体の財政状況及び健全化判断比率'!B68)</f>
        <v>島根県市町村総合事務組合</v>
      </c>
      <c r="BZ34" s="372"/>
      <c r="CA34" s="372"/>
      <c r="CB34" s="372"/>
      <c r="CC34" s="372"/>
      <c r="CD34" s="372"/>
      <c r="CE34" s="372"/>
      <c r="CF34" s="372"/>
      <c r="CG34" s="372"/>
      <c r="CH34" s="372"/>
      <c r="CI34" s="372"/>
      <c r="CJ34" s="372"/>
      <c r="CK34" s="372"/>
      <c r="CL34" s="372"/>
      <c r="CM34" s="372"/>
      <c r="CN34" s="174"/>
      <c r="CO34" s="371">
        <f>IF(CQ34="","",MAX(C34:D43,U34:V43,AM34:AN43,BE34:BF43,BW34:BX43)+1)</f>
        <v>17</v>
      </c>
      <c r="CP34" s="371"/>
      <c r="CQ34" s="372" t="str">
        <f>IF('各会計、関係団体の財政状況及び健全化判断比率'!BS7="","",'各会計、関係団体の財政状況及び健全化判断比率'!BS7)</f>
        <v>（公財）大田市体育・公園・文化事業団</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1"/>
    </row>
    <row r="35" spans="1:113" ht="32.25" customHeight="1" x14ac:dyDescent="0.15">
      <c r="A35" s="174"/>
      <c r="B35" s="198"/>
      <c r="C35" s="371">
        <f>IF(E35="","",C34+1)</f>
        <v>2</v>
      </c>
      <c r="D35" s="371"/>
      <c r="E35" s="372" t="str">
        <f>IF('各会計、関係団体の財政状況及び健全化判断比率'!B8="","",'各会計、関係団体の財政状況及び健全化判断比率'!B8)</f>
        <v>簡易給水施設事業特別会計</v>
      </c>
      <c r="F35" s="372"/>
      <c r="G35" s="372"/>
      <c r="H35" s="372"/>
      <c r="I35" s="372"/>
      <c r="J35" s="372"/>
      <c r="K35" s="372"/>
      <c r="L35" s="372"/>
      <c r="M35" s="372"/>
      <c r="N35" s="372"/>
      <c r="O35" s="372"/>
      <c r="P35" s="372"/>
      <c r="Q35" s="372"/>
      <c r="R35" s="372"/>
      <c r="S35" s="372"/>
      <c r="T35" s="174"/>
      <c r="U35" s="371">
        <f>IF(W35="","",U34+1)</f>
        <v>5</v>
      </c>
      <c r="V35" s="371"/>
      <c r="W35" s="372" t="str">
        <f>IF('各会計、関係団体の財政状況及び健全化判断比率'!B29="","",'各会計、関係団体の財政状況及び健全化判断比率'!B29)</f>
        <v>国民健康保険診療所事業特別会計</v>
      </c>
      <c r="X35" s="372"/>
      <c r="Y35" s="372"/>
      <c r="Z35" s="372"/>
      <c r="AA35" s="372"/>
      <c r="AB35" s="372"/>
      <c r="AC35" s="372"/>
      <c r="AD35" s="372"/>
      <c r="AE35" s="372"/>
      <c r="AF35" s="372"/>
      <c r="AG35" s="372"/>
      <c r="AH35" s="372"/>
      <c r="AI35" s="372"/>
      <c r="AJ35" s="372"/>
      <c r="AK35" s="372"/>
      <c r="AL35" s="174"/>
      <c r="AM35" s="371">
        <f t="shared" ref="AM35:AM43" si="0">IF(AO35="","",AM34+1)</f>
        <v>9</v>
      </c>
      <c r="AN35" s="371"/>
      <c r="AO35" s="372" t="str">
        <f>IF('各会計、関係団体の財政状況及び健全化判断比率'!B33="","",'各会計、関係団体の財政状況及び健全化判断比率'!B33)</f>
        <v>大田市病院事業会計</v>
      </c>
      <c r="AP35" s="372"/>
      <c r="AQ35" s="372"/>
      <c r="AR35" s="372"/>
      <c r="AS35" s="372"/>
      <c r="AT35" s="372"/>
      <c r="AU35" s="372"/>
      <c r="AV35" s="372"/>
      <c r="AW35" s="372"/>
      <c r="AX35" s="372"/>
      <c r="AY35" s="372"/>
      <c r="AZ35" s="372"/>
      <c r="BA35" s="372"/>
      <c r="BB35" s="372"/>
      <c r="BC35" s="372"/>
      <c r="BD35" s="174"/>
      <c r="BE35" s="371">
        <f t="shared" ref="BE35:BE43" si="1">IF(BG35="","",BE34+1)</f>
        <v>12</v>
      </c>
      <c r="BF35" s="371"/>
      <c r="BG35" s="372" t="str">
        <f>IF('各会計、関係団体の財政状況及び健全化判断比率'!B36="","",'各会計、関係団体の財政状況及び健全化判断比率'!B36)</f>
        <v>農業集落排水事業特別会計</v>
      </c>
      <c r="BH35" s="372"/>
      <c r="BI35" s="372"/>
      <c r="BJ35" s="372"/>
      <c r="BK35" s="372"/>
      <c r="BL35" s="372"/>
      <c r="BM35" s="372"/>
      <c r="BN35" s="372"/>
      <c r="BO35" s="372"/>
      <c r="BP35" s="372"/>
      <c r="BQ35" s="372"/>
      <c r="BR35" s="372"/>
      <c r="BS35" s="372"/>
      <c r="BT35" s="372"/>
      <c r="BU35" s="372"/>
      <c r="BV35" s="174"/>
      <c r="BW35" s="371">
        <f t="shared" ref="BW35:BW43" si="2">IF(BY35="","",BW34+1)</f>
        <v>15</v>
      </c>
      <c r="BX35" s="371"/>
      <c r="BY35" s="372" t="str">
        <f>IF('各会計、関係団体の財政状況及び健全化判断比率'!B69="","",'各会計、関係団体の財政状況及び健全化判断比率'!B69)</f>
        <v>島根県後期高齢者医療広域連合（普通会計）</v>
      </c>
      <c r="BZ35" s="372"/>
      <c r="CA35" s="372"/>
      <c r="CB35" s="372"/>
      <c r="CC35" s="372"/>
      <c r="CD35" s="372"/>
      <c r="CE35" s="372"/>
      <c r="CF35" s="372"/>
      <c r="CG35" s="372"/>
      <c r="CH35" s="372"/>
      <c r="CI35" s="372"/>
      <c r="CJ35" s="372"/>
      <c r="CK35" s="372"/>
      <c r="CL35" s="372"/>
      <c r="CM35" s="372"/>
      <c r="CN35" s="174"/>
      <c r="CO35" s="371">
        <f t="shared" ref="CO35:CO43" si="3">IF(CQ35="","",CO34+1)</f>
        <v>18</v>
      </c>
      <c r="CP35" s="371"/>
      <c r="CQ35" s="372" t="str">
        <f>IF('各会計、関係団体の財政状況及び健全化判断比率'!BS8="","",'各会計、関係団体の財政状況及び健全化判断比率'!BS8)</f>
        <v>（株）大田ふるさとセンター</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1"/>
    </row>
    <row r="36" spans="1:113" ht="32.25" customHeight="1" x14ac:dyDescent="0.15">
      <c r="A36" s="174"/>
      <c r="B36" s="198"/>
      <c r="C36" s="371">
        <f>IF(E36="","",C35+1)</f>
        <v>3</v>
      </c>
      <c r="D36" s="371"/>
      <c r="E36" s="372" t="str">
        <f>IF('各会計、関係団体の財政状況及び健全化判断比率'!B9="","",'各会計、関係団体の財政状況及び健全化判断比率'!B9)</f>
        <v>大田市駅周辺土地区画整理事業特別会計（普通会計）</v>
      </c>
      <c r="F36" s="372"/>
      <c r="G36" s="372"/>
      <c r="H36" s="372"/>
      <c r="I36" s="372"/>
      <c r="J36" s="372"/>
      <c r="K36" s="372"/>
      <c r="L36" s="372"/>
      <c r="M36" s="372"/>
      <c r="N36" s="372"/>
      <c r="O36" s="372"/>
      <c r="P36" s="372"/>
      <c r="Q36" s="372"/>
      <c r="R36" s="372"/>
      <c r="S36" s="372"/>
      <c r="T36" s="174"/>
      <c r="U36" s="371">
        <f t="shared" ref="U36:U43" si="4">IF(W36="","",U35+1)</f>
        <v>6</v>
      </c>
      <c r="V36" s="371"/>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74"/>
      <c r="AM36" s="371">
        <f t="shared" si="0"/>
        <v>10</v>
      </c>
      <c r="AN36" s="371"/>
      <c r="AO36" s="372" t="str">
        <f>IF('各会計、関係団体の財政状況及び健全化判断比率'!B34="","",'各会計、関係団体の財政状況及び健全化判断比率'!B34)</f>
        <v>大田市下水道事業会計</v>
      </c>
      <c r="AP36" s="372"/>
      <c r="AQ36" s="372"/>
      <c r="AR36" s="372"/>
      <c r="AS36" s="372"/>
      <c r="AT36" s="372"/>
      <c r="AU36" s="372"/>
      <c r="AV36" s="372"/>
      <c r="AW36" s="372"/>
      <c r="AX36" s="372"/>
      <c r="AY36" s="372"/>
      <c r="AZ36" s="372"/>
      <c r="BA36" s="372"/>
      <c r="BB36" s="372"/>
      <c r="BC36" s="372"/>
      <c r="BD36" s="174"/>
      <c r="BE36" s="371">
        <f t="shared" si="1"/>
        <v>13</v>
      </c>
      <c r="BF36" s="371"/>
      <c r="BG36" s="372" t="str">
        <f>IF('各会計、関係団体の財政状況及び健全化判断比率'!B37="","",'各会計、関係団体の財政状況及び健全化判断比率'!B37)</f>
        <v>大田市駅周辺土地区画整理事業特別会計</v>
      </c>
      <c r="BH36" s="372"/>
      <c r="BI36" s="372"/>
      <c r="BJ36" s="372"/>
      <c r="BK36" s="372"/>
      <c r="BL36" s="372"/>
      <c r="BM36" s="372"/>
      <c r="BN36" s="372"/>
      <c r="BO36" s="372"/>
      <c r="BP36" s="372"/>
      <c r="BQ36" s="372"/>
      <c r="BR36" s="372"/>
      <c r="BS36" s="372"/>
      <c r="BT36" s="372"/>
      <c r="BU36" s="372"/>
      <c r="BV36" s="174"/>
      <c r="BW36" s="371">
        <f t="shared" si="2"/>
        <v>16</v>
      </c>
      <c r="BX36" s="371"/>
      <c r="BY36" s="372" t="str">
        <f>IF('各会計、関係団体の財政状況及び健全化判断比率'!B70="","",'各会計、関係団体の財政状況及び健全化判断比率'!B70)</f>
        <v>島根県後期高齢者医療広域連合（後期高齢者医療事業特別会計）</v>
      </c>
      <c r="BZ36" s="372"/>
      <c r="CA36" s="372"/>
      <c r="CB36" s="372"/>
      <c r="CC36" s="372"/>
      <c r="CD36" s="372"/>
      <c r="CE36" s="372"/>
      <c r="CF36" s="372"/>
      <c r="CG36" s="372"/>
      <c r="CH36" s="372"/>
      <c r="CI36" s="372"/>
      <c r="CJ36" s="372"/>
      <c r="CK36" s="372"/>
      <c r="CL36" s="372"/>
      <c r="CM36" s="372"/>
      <c r="CN36" s="174"/>
      <c r="CO36" s="371">
        <f t="shared" si="3"/>
        <v>19</v>
      </c>
      <c r="CP36" s="371"/>
      <c r="CQ36" s="372" t="str">
        <f>IF('各会計、関係団体の財政状況及び健全化判断比率'!BS9="","",'各会計、関係団体の財政状況及び健全化判断比率'!BS9)</f>
        <v>（公財）シルバーランド振興事業団</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1"/>
    </row>
    <row r="37" spans="1:113" ht="32.25" customHeight="1" x14ac:dyDescent="0.15">
      <c r="A37" s="174"/>
      <c r="B37" s="198"/>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4"/>
      <c r="U37" s="371">
        <f t="shared" si="4"/>
        <v>7</v>
      </c>
      <c r="V37" s="371"/>
      <c r="W37" s="372" t="str">
        <f>IF('各会計、関係団体の財政状況及び健全化判断比率'!B31="","",'各会計、関係団体の財政状況及び健全化判断比率'!B31)</f>
        <v>介護保険事業特別会計</v>
      </c>
      <c r="X37" s="372"/>
      <c r="Y37" s="372"/>
      <c r="Z37" s="372"/>
      <c r="AA37" s="372"/>
      <c r="AB37" s="372"/>
      <c r="AC37" s="372"/>
      <c r="AD37" s="372"/>
      <c r="AE37" s="372"/>
      <c r="AF37" s="372"/>
      <c r="AG37" s="372"/>
      <c r="AH37" s="372"/>
      <c r="AI37" s="372"/>
      <c r="AJ37" s="372"/>
      <c r="AK37" s="372"/>
      <c r="AL37" s="174"/>
      <c r="AM37" s="371" t="str">
        <f t="shared" si="0"/>
        <v/>
      </c>
      <c r="AN37" s="371"/>
      <c r="AO37" s="372"/>
      <c r="AP37" s="372"/>
      <c r="AQ37" s="372"/>
      <c r="AR37" s="372"/>
      <c r="AS37" s="372"/>
      <c r="AT37" s="372"/>
      <c r="AU37" s="372"/>
      <c r="AV37" s="372"/>
      <c r="AW37" s="372"/>
      <c r="AX37" s="372"/>
      <c r="AY37" s="372"/>
      <c r="AZ37" s="372"/>
      <c r="BA37" s="372"/>
      <c r="BB37" s="372"/>
      <c r="BC37" s="372"/>
      <c r="BD37" s="174"/>
      <c r="BE37" s="371" t="str">
        <f t="shared" si="1"/>
        <v/>
      </c>
      <c r="BF37" s="371"/>
      <c r="BG37" s="372"/>
      <c r="BH37" s="372"/>
      <c r="BI37" s="372"/>
      <c r="BJ37" s="372"/>
      <c r="BK37" s="372"/>
      <c r="BL37" s="372"/>
      <c r="BM37" s="372"/>
      <c r="BN37" s="372"/>
      <c r="BO37" s="372"/>
      <c r="BP37" s="372"/>
      <c r="BQ37" s="372"/>
      <c r="BR37" s="372"/>
      <c r="BS37" s="372"/>
      <c r="BT37" s="372"/>
      <c r="BU37" s="372"/>
      <c r="BV37" s="174"/>
      <c r="BW37" s="371" t="str">
        <f t="shared" si="2"/>
        <v/>
      </c>
      <c r="BX37" s="371"/>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74"/>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1"/>
    </row>
    <row r="38" spans="1:113" ht="32.25" customHeight="1" x14ac:dyDescent="0.15">
      <c r="A38" s="174"/>
      <c r="B38" s="198"/>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4"/>
      <c r="U38" s="371" t="str">
        <f t="shared" si="4"/>
        <v/>
      </c>
      <c r="V38" s="371"/>
      <c r="W38" s="372"/>
      <c r="X38" s="372"/>
      <c r="Y38" s="372"/>
      <c r="Z38" s="372"/>
      <c r="AA38" s="372"/>
      <c r="AB38" s="372"/>
      <c r="AC38" s="372"/>
      <c r="AD38" s="372"/>
      <c r="AE38" s="372"/>
      <c r="AF38" s="372"/>
      <c r="AG38" s="372"/>
      <c r="AH38" s="372"/>
      <c r="AI38" s="372"/>
      <c r="AJ38" s="372"/>
      <c r="AK38" s="372"/>
      <c r="AL38" s="174"/>
      <c r="AM38" s="371" t="str">
        <f t="shared" si="0"/>
        <v/>
      </c>
      <c r="AN38" s="371"/>
      <c r="AO38" s="372"/>
      <c r="AP38" s="372"/>
      <c r="AQ38" s="372"/>
      <c r="AR38" s="372"/>
      <c r="AS38" s="372"/>
      <c r="AT38" s="372"/>
      <c r="AU38" s="372"/>
      <c r="AV38" s="372"/>
      <c r="AW38" s="372"/>
      <c r="AX38" s="372"/>
      <c r="AY38" s="372"/>
      <c r="AZ38" s="372"/>
      <c r="BA38" s="372"/>
      <c r="BB38" s="372"/>
      <c r="BC38" s="372"/>
      <c r="BD38" s="174"/>
      <c r="BE38" s="371" t="str">
        <f t="shared" si="1"/>
        <v/>
      </c>
      <c r="BF38" s="371"/>
      <c r="BG38" s="372"/>
      <c r="BH38" s="372"/>
      <c r="BI38" s="372"/>
      <c r="BJ38" s="372"/>
      <c r="BK38" s="372"/>
      <c r="BL38" s="372"/>
      <c r="BM38" s="372"/>
      <c r="BN38" s="372"/>
      <c r="BO38" s="372"/>
      <c r="BP38" s="372"/>
      <c r="BQ38" s="372"/>
      <c r="BR38" s="372"/>
      <c r="BS38" s="372"/>
      <c r="BT38" s="372"/>
      <c r="BU38" s="372"/>
      <c r="BV38" s="174"/>
      <c r="BW38" s="371" t="str">
        <f t="shared" si="2"/>
        <v/>
      </c>
      <c r="BX38" s="371"/>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74"/>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1"/>
    </row>
    <row r="39" spans="1:113" ht="32.25" customHeight="1" x14ac:dyDescent="0.15">
      <c r="A39" s="174"/>
      <c r="B39" s="198"/>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4"/>
      <c r="U39" s="371" t="str">
        <f t="shared" si="4"/>
        <v/>
      </c>
      <c r="V39" s="371"/>
      <c r="W39" s="372"/>
      <c r="X39" s="372"/>
      <c r="Y39" s="372"/>
      <c r="Z39" s="372"/>
      <c r="AA39" s="372"/>
      <c r="AB39" s="372"/>
      <c r="AC39" s="372"/>
      <c r="AD39" s="372"/>
      <c r="AE39" s="372"/>
      <c r="AF39" s="372"/>
      <c r="AG39" s="372"/>
      <c r="AH39" s="372"/>
      <c r="AI39" s="372"/>
      <c r="AJ39" s="372"/>
      <c r="AK39" s="372"/>
      <c r="AL39" s="174"/>
      <c r="AM39" s="371" t="str">
        <f t="shared" si="0"/>
        <v/>
      </c>
      <c r="AN39" s="371"/>
      <c r="AO39" s="372"/>
      <c r="AP39" s="372"/>
      <c r="AQ39" s="372"/>
      <c r="AR39" s="372"/>
      <c r="AS39" s="372"/>
      <c r="AT39" s="372"/>
      <c r="AU39" s="372"/>
      <c r="AV39" s="372"/>
      <c r="AW39" s="372"/>
      <c r="AX39" s="372"/>
      <c r="AY39" s="372"/>
      <c r="AZ39" s="372"/>
      <c r="BA39" s="372"/>
      <c r="BB39" s="372"/>
      <c r="BC39" s="372"/>
      <c r="BD39" s="174"/>
      <c r="BE39" s="371" t="str">
        <f t="shared" si="1"/>
        <v/>
      </c>
      <c r="BF39" s="371"/>
      <c r="BG39" s="372"/>
      <c r="BH39" s="372"/>
      <c r="BI39" s="372"/>
      <c r="BJ39" s="372"/>
      <c r="BK39" s="372"/>
      <c r="BL39" s="372"/>
      <c r="BM39" s="372"/>
      <c r="BN39" s="372"/>
      <c r="BO39" s="372"/>
      <c r="BP39" s="372"/>
      <c r="BQ39" s="372"/>
      <c r="BR39" s="372"/>
      <c r="BS39" s="372"/>
      <c r="BT39" s="372"/>
      <c r="BU39" s="372"/>
      <c r="BV39" s="174"/>
      <c r="BW39" s="371" t="str">
        <f t="shared" si="2"/>
        <v/>
      </c>
      <c r="BX39" s="371"/>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74"/>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1"/>
    </row>
    <row r="40" spans="1:113" ht="32.25" customHeight="1" x14ac:dyDescent="0.15">
      <c r="A40" s="174"/>
      <c r="B40" s="198"/>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4"/>
      <c r="U40" s="371" t="str">
        <f t="shared" si="4"/>
        <v/>
      </c>
      <c r="V40" s="371"/>
      <c r="W40" s="372"/>
      <c r="X40" s="372"/>
      <c r="Y40" s="372"/>
      <c r="Z40" s="372"/>
      <c r="AA40" s="372"/>
      <c r="AB40" s="372"/>
      <c r="AC40" s="372"/>
      <c r="AD40" s="372"/>
      <c r="AE40" s="372"/>
      <c r="AF40" s="372"/>
      <c r="AG40" s="372"/>
      <c r="AH40" s="372"/>
      <c r="AI40" s="372"/>
      <c r="AJ40" s="372"/>
      <c r="AK40" s="372"/>
      <c r="AL40" s="174"/>
      <c r="AM40" s="371" t="str">
        <f t="shared" si="0"/>
        <v/>
      </c>
      <c r="AN40" s="371"/>
      <c r="AO40" s="372"/>
      <c r="AP40" s="372"/>
      <c r="AQ40" s="372"/>
      <c r="AR40" s="372"/>
      <c r="AS40" s="372"/>
      <c r="AT40" s="372"/>
      <c r="AU40" s="372"/>
      <c r="AV40" s="372"/>
      <c r="AW40" s="372"/>
      <c r="AX40" s="372"/>
      <c r="AY40" s="372"/>
      <c r="AZ40" s="372"/>
      <c r="BA40" s="372"/>
      <c r="BB40" s="372"/>
      <c r="BC40" s="372"/>
      <c r="BD40" s="174"/>
      <c r="BE40" s="371" t="str">
        <f t="shared" si="1"/>
        <v/>
      </c>
      <c r="BF40" s="371"/>
      <c r="BG40" s="372"/>
      <c r="BH40" s="372"/>
      <c r="BI40" s="372"/>
      <c r="BJ40" s="372"/>
      <c r="BK40" s="372"/>
      <c r="BL40" s="372"/>
      <c r="BM40" s="372"/>
      <c r="BN40" s="372"/>
      <c r="BO40" s="372"/>
      <c r="BP40" s="372"/>
      <c r="BQ40" s="372"/>
      <c r="BR40" s="372"/>
      <c r="BS40" s="372"/>
      <c r="BT40" s="372"/>
      <c r="BU40" s="372"/>
      <c r="BV40" s="174"/>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4"/>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1"/>
    </row>
    <row r="41" spans="1:113" ht="32.25" customHeight="1" x14ac:dyDescent="0.15">
      <c r="A41" s="174"/>
      <c r="B41" s="198"/>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4"/>
      <c r="U41" s="371" t="str">
        <f t="shared" si="4"/>
        <v/>
      </c>
      <c r="V41" s="371"/>
      <c r="W41" s="372"/>
      <c r="X41" s="372"/>
      <c r="Y41" s="372"/>
      <c r="Z41" s="372"/>
      <c r="AA41" s="372"/>
      <c r="AB41" s="372"/>
      <c r="AC41" s="372"/>
      <c r="AD41" s="372"/>
      <c r="AE41" s="372"/>
      <c r="AF41" s="372"/>
      <c r="AG41" s="372"/>
      <c r="AH41" s="372"/>
      <c r="AI41" s="372"/>
      <c r="AJ41" s="372"/>
      <c r="AK41" s="372"/>
      <c r="AL41" s="174"/>
      <c r="AM41" s="371" t="str">
        <f t="shared" si="0"/>
        <v/>
      </c>
      <c r="AN41" s="371"/>
      <c r="AO41" s="372"/>
      <c r="AP41" s="372"/>
      <c r="AQ41" s="372"/>
      <c r="AR41" s="372"/>
      <c r="AS41" s="372"/>
      <c r="AT41" s="372"/>
      <c r="AU41" s="372"/>
      <c r="AV41" s="372"/>
      <c r="AW41" s="372"/>
      <c r="AX41" s="372"/>
      <c r="AY41" s="372"/>
      <c r="AZ41" s="372"/>
      <c r="BA41" s="372"/>
      <c r="BB41" s="372"/>
      <c r="BC41" s="372"/>
      <c r="BD41" s="174"/>
      <c r="BE41" s="371" t="str">
        <f t="shared" si="1"/>
        <v/>
      </c>
      <c r="BF41" s="371"/>
      <c r="BG41" s="372"/>
      <c r="BH41" s="372"/>
      <c r="BI41" s="372"/>
      <c r="BJ41" s="372"/>
      <c r="BK41" s="372"/>
      <c r="BL41" s="372"/>
      <c r="BM41" s="372"/>
      <c r="BN41" s="372"/>
      <c r="BO41" s="372"/>
      <c r="BP41" s="372"/>
      <c r="BQ41" s="372"/>
      <c r="BR41" s="372"/>
      <c r="BS41" s="372"/>
      <c r="BT41" s="372"/>
      <c r="BU41" s="372"/>
      <c r="BV41" s="174"/>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4"/>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1"/>
    </row>
    <row r="42" spans="1:113" ht="32.25" customHeight="1" x14ac:dyDescent="0.15">
      <c r="B42" s="198"/>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4"/>
      <c r="U42" s="371" t="str">
        <f t="shared" si="4"/>
        <v/>
      </c>
      <c r="V42" s="371"/>
      <c r="W42" s="372"/>
      <c r="X42" s="372"/>
      <c r="Y42" s="372"/>
      <c r="Z42" s="372"/>
      <c r="AA42" s="372"/>
      <c r="AB42" s="372"/>
      <c r="AC42" s="372"/>
      <c r="AD42" s="372"/>
      <c r="AE42" s="372"/>
      <c r="AF42" s="372"/>
      <c r="AG42" s="372"/>
      <c r="AH42" s="372"/>
      <c r="AI42" s="372"/>
      <c r="AJ42" s="372"/>
      <c r="AK42" s="372"/>
      <c r="AL42" s="174"/>
      <c r="AM42" s="371" t="str">
        <f t="shared" si="0"/>
        <v/>
      </c>
      <c r="AN42" s="371"/>
      <c r="AO42" s="372"/>
      <c r="AP42" s="372"/>
      <c r="AQ42" s="372"/>
      <c r="AR42" s="372"/>
      <c r="AS42" s="372"/>
      <c r="AT42" s="372"/>
      <c r="AU42" s="372"/>
      <c r="AV42" s="372"/>
      <c r="AW42" s="372"/>
      <c r="AX42" s="372"/>
      <c r="AY42" s="372"/>
      <c r="AZ42" s="372"/>
      <c r="BA42" s="372"/>
      <c r="BB42" s="372"/>
      <c r="BC42" s="372"/>
      <c r="BD42" s="174"/>
      <c r="BE42" s="371" t="str">
        <f t="shared" si="1"/>
        <v/>
      </c>
      <c r="BF42" s="371"/>
      <c r="BG42" s="372"/>
      <c r="BH42" s="372"/>
      <c r="BI42" s="372"/>
      <c r="BJ42" s="372"/>
      <c r="BK42" s="372"/>
      <c r="BL42" s="372"/>
      <c r="BM42" s="372"/>
      <c r="BN42" s="372"/>
      <c r="BO42" s="372"/>
      <c r="BP42" s="372"/>
      <c r="BQ42" s="372"/>
      <c r="BR42" s="372"/>
      <c r="BS42" s="372"/>
      <c r="BT42" s="372"/>
      <c r="BU42" s="372"/>
      <c r="BV42" s="174"/>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4"/>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1"/>
    </row>
    <row r="43" spans="1:113" ht="32.25" customHeight="1" x14ac:dyDescent="0.15">
      <c r="B43" s="198"/>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4"/>
      <c r="U43" s="371" t="str">
        <f t="shared" si="4"/>
        <v/>
      </c>
      <c r="V43" s="371"/>
      <c r="W43" s="372"/>
      <c r="X43" s="372"/>
      <c r="Y43" s="372"/>
      <c r="Z43" s="372"/>
      <c r="AA43" s="372"/>
      <c r="AB43" s="372"/>
      <c r="AC43" s="372"/>
      <c r="AD43" s="372"/>
      <c r="AE43" s="372"/>
      <c r="AF43" s="372"/>
      <c r="AG43" s="372"/>
      <c r="AH43" s="372"/>
      <c r="AI43" s="372"/>
      <c r="AJ43" s="372"/>
      <c r="AK43" s="372"/>
      <c r="AL43" s="174"/>
      <c r="AM43" s="371" t="str">
        <f t="shared" si="0"/>
        <v/>
      </c>
      <c r="AN43" s="371"/>
      <c r="AO43" s="372"/>
      <c r="AP43" s="372"/>
      <c r="AQ43" s="372"/>
      <c r="AR43" s="372"/>
      <c r="AS43" s="372"/>
      <c r="AT43" s="372"/>
      <c r="AU43" s="372"/>
      <c r="AV43" s="372"/>
      <c r="AW43" s="372"/>
      <c r="AX43" s="372"/>
      <c r="AY43" s="372"/>
      <c r="AZ43" s="372"/>
      <c r="BA43" s="372"/>
      <c r="BB43" s="372"/>
      <c r="BC43" s="372"/>
      <c r="BD43" s="174"/>
      <c r="BE43" s="371" t="str">
        <f t="shared" si="1"/>
        <v/>
      </c>
      <c r="BF43" s="371"/>
      <c r="BG43" s="372"/>
      <c r="BH43" s="372"/>
      <c r="BI43" s="372"/>
      <c r="BJ43" s="372"/>
      <c r="BK43" s="372"/>
      <c r="BL43" s="372"/>
      <c r="BM43" s="372"/>
      <c r="BN43" s="372"/>
      <c r="BO43" s="372"/>
      <c r="BP43" s="372"/>
      <c r="BQ43" s="372"/>
      <c r="BR43" s="372"/>
      <c r="BS43" s="372"/>
      <c r="BT43" s="372"/>
      <c r="BU43" s="372"/>
      <c r="BV43" s="174"/>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4"/>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1"/>
    </row>
    <row r="44" spans="1:113" ht="13.5" customHeight="1" thickBot="1" x14ac:dyDescent="0.2">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x14ac:dyDescent="0.15"/>
    <row r="46" spans="1:113" x14ac:dyDescent="0.15">
      <c r="B46" s="173" t="s">
        <v>202</v>
      </c>
      <c r="E46" s="368" t="s">
        <v>203</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204</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205</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206</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207</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208</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209</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3" t="s">
        <v>596</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70" zoomScaleNormal="70" zoomScaleSheetLayoutView="100" workbookViewId="0">
      <selection activeCell="K45" sqref="K4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0" t="s">
        <v>574</v>
      </c>
      <c r="D34" s="1180"/>
      <c r="E34" s="1181"/>
      <c r="F34" s="32">
        <v>2.83</v>
      </c>
      <c r="G34" s="33">
        <v>2.97</v>
      </c>
      <c r="H34" s="33">
        <v>1.41</v>
      </c>
      <c r="I34" s="33">
        <v>2.36</v>
      </c>
      <c r="J34" s="34">
        <v>6.31</v>
      </c>
      <c r="K34" s="22"/>
      <c r="L34" s="22"/>
      <c r="M34" s="22"/>
      <c r="N34" s="22"/>
      <c r="O34" s="22"/>
      <c r="P34" s="22"/>
    </row>
    <row r="35" spans="1:16" ht="39" customHeight="1" x14ac:dyDescent="0.15">
      <c r="A35" s="22"/>
      <c r="B35" s="35"/>
      <c r="C35" s="1174" t="s">
        <v>575</v>
      </c>
      <c r="D35" s="1175"/>
      <c r="E35" s="1176"/>
      <c r="F35" s="36">
        <v>1.75</v>
      </c>
      <c r="G35" s="37">
        <v>2.36</v>
      </c>
      <c r="H35" s="37">
        <v>2.93</v>
      </c>
      <c r="I35" s="37">
        <v>2.1800000000000002</v>
      </c>
      <c r="J35" s="38">
        <v>6.04</v>
      </c>
      <c r="K35" s="22"/>
      <c r="L35" s="22"/>
      <c r="M35" s="22"/>
      <c r="N35" s="22"/>
      <c r="O35" s="22"/>
      <c r="P35" s="22"/>
    </row>
    <row r="36" spans="1:16" ht="39" customHeight="1" x14ac:dyDescent="0.15">
      <c r="A36" s="22"/>
      <c r="B36" s="35"/>
      <c r="C36" s="1174" t="s">
        <v>576</v>
      </c>
      <c r="D36" s="1175"/>
      <c r="E36" s="1176"/>
      <c r="F36" s="36">
        <v>4.92</v>
      </c>
      <c r="G36" s="37">
        <v>4.87</v>
      </c>
      <c r="H36" s="37">
        <v>4.74</v>
      </c>
      <c r="I36" s="37">
        <v>4.3600000000000003</v>
      </c>
      <c r="J36" s="38">
        <v>4.1399999999999997</v>
      </c>
      <c r="K36" s="22"/>
      <c r="L36" s="22"/>
      <c r="M36" s="22"/>
      <c r="N36" s="22"/>
      <c r="O36" s="22"/>
      <c r="P36" s="22"/>
    </row>
    <row r="37" spans="1:16" ht="39" customHeight="1" x14ac:dyDescent="0.15">
      <c r="A37" s="22"/>
      <c r="B37" s="35"/>
      <c r="C37" s="1174" t="s">
        <v>577</v>
      </c>
      <c r="D37" s="1175"/>
      <c r="E37" s="1176"/>
      <c r="F37" s="36">
        <v>0.75</v>
      </c>
      <c r="G37" s="37">
        <v>0.95</v>
      </c>
      <c r="H37" s="37">
        <v>0.08</v>
      </c>
      <c r="I37" s="37">
        <v>0.41</v>
      </c>
      <c r="J37" s="38">
        <v>0.87</v>
      </c>
      <c r="K37" s="22"/>
      <c r="L37" s="22"/>
      <c r="M37" s="22"/>
      <c r="N37" s="22"/>
      <c r="O37" s="22"/>
      <c r="P37" s="22"/>
    </row>
    <row r="38" spans="1:16" ht="39" customHeight="1" x14ac:dyDescent="0.15">
      <c r="A38" s="22"/>
      <c r="B38" s="35"/>
      <c r="C38" s="1174" t="s">
        <v>578</v>
      </c>
      <c r="D38" s="1175"/>
      <c r="E38" s="1176"/>
      <c r="F38" s="36" t="s">
        <v>539</v>
      </c>
      <c r="G38" s="37" t="s">
        <v>539</v>
      </c>
      <c r="H38" s="37" t="s">
        <v>539</v>
      </c>
      <c r="I38" s="37">
        <v>0.48</v>
      </c>
      <c r="J38" s="38">
        <v>0.52</v>
      </c>
      <c r="K38" s="22"/>
      <c r="L38" s="22"/>
      <c r="M38" s="22"/>
      <c r="N38" s="22"/>
      <c r="O38" s="22"/>
      <c r="P38" s="22"/>
    </row>
    <row r="39" spans="1:16" ht="39" customHeight="1" x14ac:dyDescent="0.15">
      <c r="A39" s="22"/>
      <c r="B39" s="35"/>
      <c r="C39" s="1174" t="s">
        <v>579</v>
      </c>
      <c r="D39" s="1175"/>
      <c r="E39" s="1176"/>
      <c r="F39" s="36">
        <v>0.63</v>
      </c>
      <c r="G39" s="37">
        <v>0.19</v>
      </c>
      <c r="H39" s="37">
        <v>0.51</v>
      </c>
      <c r="I39" s="37">
        <v>0.45</v>
      </c>
      <c r="J39" s="38">
        <v>0.42</v>
      </c>
      <c r="K39" s="22"/>
      <c r="L39" s="22"/>
      <c r="M39" s="22"/>
      <c r="N39" s="22"/>
      <c r="O39" s="22"/>
      <c r="P39" s="22"/>
    </row>
    <row r="40" spans="1:16" ht="39" customHeight="1" x14ac:dyDescent="0.15">
      <c r="A40" s="22"/>
      <c r="B40" s="35"/>
      <c r="C40" s="1174" t="s">
        <v>580</v>
      </c>
      <c r="D40" s="1175"/>
      <c r="E40" s="1176"/>
      <c r="F40" s="36">
        <v>0.05</v>
      </c>
      <c r="G40" s="37">
        <v>0.05</v>
      </c>
      <c r="H40" s="37">
        <v>0.05</v>
      </c>
      <c r="I40" s="37">
        <v>0.06</v>
      </c>
      <c r="J40" s="38">
        <v>0.06</v>
      </c>
      <c r="K40" s="22"/>
      <c r="L40" s="22"/>
      <c r="M40" s="22"/>
      <c r="N40" s="22"/>
      <c r="O40" s="22"/>
      <c r="P40" s="22"/>
    </row>
    <row r="41" spans="1:16" ht="39" customHeight="1" x14ac:dyDescent="0.15">
      <c r="A41" s="22"/>
      <c r="B41" s="35"/>
      <c r="C41" s="1174" t="s">
        <v>581</v>
      </c>
      <c r="D41" s="1175"/>
      <c r="E41" s="1176"/>
      <c r="F41" s="36">
        <v>0</v>
      </c>
      <c r="G41" s="37">
        <v>0</v>
      </c>
      <c r="H41" s="37">
        <v>0</v>
      </c>
      <c r="I41" s="37">
        <v>0</v>
      </c>
      <c r="J41" s="38">
        <v>0.01</v>
      </c>
      <c r="K41" s="22"/>
      <c r="L41" s="22"/>
      <c r="M41" s="22"/>
      <c r="N41" s="22"/>
      <c r="O41" s="22"/>
      <c r="P41" s="22"/>
    </row>
    <row r="42" spans="1:16" ht="39" customHeight="1" x14ac:dyDescent="0.15">
      <c r="A42" s="22"/>
      <c r="B42" s="39"/>
      <c r="C42" s="1174" t="s">
        <v>582</v>
      </c>
      <c r="D42" s="1175"/>
      <c r="E42" s="1176"/>
      <c r="F42" s="36" t="s">
        <v>539</v>
      </c>
      <c r="G42" s="37" t="s">
        <v>539</v>
      </c>
      <c r="H42" s="37" t="s">
        <v>539</v>
      </c>
      <c r="I42" s="37" t="s">
        <v>539</v>
      </c>
      <c r="J42" s="38" t="s">
        <v>539</v>
      </c>
      <c r="K42" s="22"/>
      <c r="L42" s="22"/>
      <c r="M42" s="22"/>
      <c r="N42" s="22"/>
      <c r="O42" s="22"/>
      <c r="P42" s="22"/>
    </row>
    <row r="43" spans="1:16" ht="39" customHeight="1" thickBot="1" x14ac:dyDescent="0.2">
      <c r="A43" s="22"/>
      <c r="B43" s="40"/>
      <c r="C43" s="1177" t="s">
        <v>583</v>
      </c>
      <c r="D43" s="1178"/>
      <c r="E43" s="1179"/>
      <c r="F43" s="41">
        <v>0</v>
      </c>
      <c r="G43" s="42">
        <v>0</v>
      </c>
      <c r="H43" s="42">
        <v>0.16</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6" spans="1:16" ht="13.5" hidden="1" customHeight="1" x14ac:dyDescent="0.15"/>
    <row r="47" spans="1:16" ht="13.5" hidden="1" customHeight="1" x14ac:dyDescent="0.15"/>
    <row r="48" spans="1:16" ht="13.5" hidden="1" customHeight="1" x14ac:dyDescent="0.15"/>
    <row r="49" ht="13.5" hidden="1" customHeight="1" x14ac:dyDescent="0.15"/>
  </sheetData>
  <sheetProtection algorithmName="SHA-512" hashValue="4vP3BTkTdqYPfUFfpo5/Tzll7z0imuLTEeM0ST/Mw/f7w9RO/TGNii3S0GUxl/Gqal835GENh3QljyplPNnLpA==" saltValue="HGejHL56pG6kF2SaO29M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7" zoomScale="70" zoomScaleNormal="70" zoomScaleSheetLayoutView="55" workbookViewId="0">
      <selection activeCell="N52" sqref="N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3492</v>
      </c>
      <c r="L45" s="60">
        <v>3381</v>
      </c>
      <c r="M45" s="60">
        <v>3369</v>
      </c>
      <c r="N45" s="60">
        <v>3307</v>
      </c>
      <c r="O45" s="61">
        <v>3236</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539</v>
      </c>
      <c r="L46" s="64" t="s">
        <v>539</v>
      </c>
      <c r="M46" s="64" t="s">
        <v>539</v>
      </c>
      <c r="N46" s="64" t="s">
        <v>539</v>
      </c>
      <c r="O46" s="65" t="s">
        <v>539</v>
      </c>
      <c r="P46" s="48"/>
      <c r="Q46" s="48"/>
      <c r="R46" s="48"/>
      <c r="S46" s="48"/>
      <c r="T46" s="48"/>
      <c r="U46" s="48"/>
    </row>
    <row r="47" spans="1:21" ht="30.75" customHeight="1" x14ac:dyDescent="0.15">
      <c r="A47" s="48"/>
      <c r="B47" s="1202"/>
      <c r="C47" s="1203"/>
      <c r="D47" s="62"/>
      <c r="E47" s="1184" t="s">
        <v>14</v>
      </c>
      <c r="F47" s="1184"/>
      <c r="G47" s="1184"/>
      <c r="H47" s="1184"/>
      <c r="I47" s="1184"/>
      <c r="J47" s="1185"/>
      <c r="K47" s="63" t="s">
        <v>539</v>
      </c>
      <c r="L47" s="64" t="s">
        <v>539</v>
      </c>
      <c r="M47" s="64" t="s">
        <v>539</v>
      </c>
      <c r="N47" s="64" t="s">
        <v>539</v>
      </c>
      <c r="O47" s="65" t="s">
        <v>539</v>
      </c>
      <c r="P47" s="48"/>
      <c r="Q47" s="48"/>
      <c r="R47" s="48"/>
      <c r="S47" s="48"/>
      <c r="T47" s="48"/>
      <c r="U47" s="48"/>
    </row>
    <row r="48" spans="1:21" ht="30.75" customHeight="1" x14ac:dyDescent="0.15">
      <c r="A48" s="48"/>
      <c r="B48" s="1202"/>
      <c r="C48" s="1203"/>
      <c r="D48" s="62"/>
      <c r="E48" s="1184" t="s">
        <v>15</v>
      </c>
      <c r="F48" s="1184"/>
      <c r="G48" s="1184"/>
      <c r="H48" s="1184"/>
      <c r="I48" s="1184"/>
      <c r="J48" s="1185"/>
      <c r="K48" s="63">
        <v>889</v>
      </c>
      <c r="L48" s="64">
        <v>911</v>
      </c>
      <c r="M48" s="64">
        <v>943</v>
      </c>
      <c r="N48" s="64">
        <v>661</v>
      </c>
      <c r="O48" s="65">
        <v>744</v>
      </c>
      <c r="P48" s="48"/>
      <c r="Q48" s="48"/>
      <c r="R48" s="48"/>
      <c r="S48" s="48"/>
      <c r="T48" s="48"/>
      <c r="U48" s="48"/>
    </row>
    <row r="49" spans="1:21" ht="30.75" customHeight="1" x14ac:dyDescent="0.15">
      <c r="A49" s="48"/>
      <c r="B49" s="1202"/>
      <c r="C49" s="1203"/>
      <c r="D49" s="62"/>
      <c r="E49" s="1184" t="s">
        <v>16</v>
      </c>
      <c r="F49" s="1184"/>
      <c r="G49" s="1184"/>
      <c r="H49" s="1184"/>
      <c r="I49" s="1184"/>
      <c r="J49" s="1185"/>
      <c r="K49" s="63" t="s">
        <v>539</v>
      </c>
      <c r="L49" s="64" t="s">
        <v>539</v>
      </c>
      <c r="M49" s="64" t="s">
        <v>539</v>
      </c>
      <c r="N49" s="64" t="s">
        <v>539</v>
      </c>
      <c r="O49" s="65" t="s">
        <v>539</v>
      </c>
      <c r="P49" s="48"/>
      <c r="Q49" s="48"/>
      <c r="R49" s="48"/>
      <c r="S49" s="48"/>
      <c r="T49" s="48"/>
      <c r="U49" s="48"/>
    </row>
    <row r="50" spans="1:21" ht="30.75" customHeight="1" x14ac:dyDescent="0.15">
      <c r="A50" s="48"/>
      <c r="B50" s="1202"/>
      <c r="C50" s="1203"/>
      <c r="D50" s="62"/>
      <c r="E50" s="1184" t="s">
        <v>17</v>
      </c>
      <c r="F50" s="1184"/>
      <c r="G50" s="1184"/>
      <c r="H50" s="1184"/>
      <c r="I50" s="1184"/>
      <c r="J50" s="1185"/>
      <c r="K50" s="63">
        <v>126</v>
      </c>
      <c r="L50" s="64">
        <v>119</v>
      </c>
      <c r="M50" s="64">
        <v>128</v>
      </c>
      <c r="N50" s="64">
        <v>130</v>
      </c>
      <c r="O50" s="65">
        <v>132</v>
      </c>
      <c r="P50" s="48"/>
      <c r="Q50" s="48"/>
      <c r="R50" s="48"/>
      <c r="S50" s="48"/>
      <c r="T50" s="48"/>
      <c r="U50" s="48"/>
    </row>
    <row r="51" spans="1:21" ht="30.75" customHeight="1" x14ac:dyDescent="0.15">
      <c r="A51" s="48"/>
      <c r="B51" s="1204"/>
      <c r="C51" s="1205"/>
      <c r="D51" s="66"/>
      <c r="E51" s="1184" t="s">
        <v>18</v>
      </c>
      <c r="F51" s="1184"/>
      <c r="G51" s="1184"/>
      <c r="H51" s="1184"/>
      <c r="I51" s="1184"/>
      <c r="J51" s="1185"/>
      <c r="K51" s="63" t="s">
        <v>539</v>
      </c>
      <c r="L51" s="64" t="s">
        <v>539</v>
      </c>
      <c r="M51" s="64" t="s">
        <v>539</v>
      </c>
      <c r="N51" s="64" t="s">
        <v>539</v>
      </c>
      <c r="O51" s="65">
        <v>0</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2966</v>
      </c>
      <c r="L52" s="64">
        <v>3000</v>
      </c>
      <c r="M52" s="64">
        <v>3034</v>
      </c>
      <c r="N52" s="64">
        <v>2930</v>
      </c>
      <c r="O52" s="65">
        <v>2811</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1541</v>
      </c>
      <c r="L53" s="69">
        <v>1411</v>
      </c>
      <c r="M53" s="69">
        <v>1406</v>
      </c>
      <c r="N53" s="69">
        <v>1168</v>
      </c>
      <c r="O53" s="70">
        <v>1301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190" t="s">
        <v>25</v>
      </c>
      <c r="C57" s="1191"/>
      <c r="D57" s="1194" t="s">
        <v>26</v>
      </c>
      <c r="E57" s="1195"/>
      <c r="F57" s="1195"/>
      <c r="G57" s="1195"/>
      <c r="H57" s="1195"/>
      <c r="I57" s="1195"/>
      <c r="J57" s="1196"/>
      <c r="K57" s="83"/>
      <c r="L57" s="84"/>
      <c r="M57" s="84"/>
      <c r="N57" s="84"/>
      <c r="O57" s="85"/>
    </row>
    <row r="58" spans="1:21" ht="31.5" customHeight="1" thickBot="1" x14ac:dyDescent="0.2">
      <c r="B58" s="1192"/>
      <c r="C58" s="1193"/>
      <c r="D58" s="1197" t="s">
        <v>27</v>
      </c>
      <c r="E58" s="1198"/>
      <c r="F58" s="1198"/>
      <c r="G58" s="1198"/>
      <c r="H58" s="1198"/>
      <c r="I58" s="1198"/>
      <c r="J58" s="119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R3jLn2GLd7/T6KwQmHLdKZf7xPTI/XmMH/tF8UC7STXaArxBn2xUrn1Z0SiYDPunZw04Xo1WOAbgnLmdVh3QQ==" saltValue="jGLe6jcAtxotFF8Ql2Ji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16" zoomScaleSheetLayoutView="100" workbookViewId="0">
      <selection activeCell="S54" sqref="S5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20" t="s">
        <v>30</v>
      </c>
      <c r="C41" s="1221"/>
      <c r="D41" s="102"/>
      <c r="E41" s="1222" t="s">
        <v>31</v>
      </c>
      <c r="F41" s="1222"/>
      <c r="G41" s="1222"/>
      <c r="H41" s="1223"/>
      <c r="I41" s="354">
        <v>30885</v>
      </c>
      <c r="J41" s="355">
        <v>30042</v>
      </c>
      <c r="K41" s="355">
        <v>30585</v>
      </c>
      <c r="L41" s="355">
        <v>31149</v>
      </c>
      <c r="M41" s="356">
        <v>32053</v>
      </c>
    </row>
    <row r="42" spans="2:13" ht="27.75" customHeight="1" x14ac:dyDescent="0.15">
      <c r="B42" s="1210"/>
      <c r="C42" s="1211"/>
      <c r="D42" s="103"/>
      <c r="E42" s="1214" t="s">
        <v>32</v>
      </c>
      <c r="F42" s="1214"/>
      <c r="G42" s="1214"/>
      <c r="H42" s="1215"/>
      <c r="I42" s="357">
        <v>774</v>
      </c>
      <c r="J42" s="358">
        <v>554</v>
      </c>
      <c r="K42" s="358">
        <v>443</v>
      </c>
      <c r="L42" s="358">
        <v>320</v>
      </c>
      <c r="M42" s="359">
        <v>44</v>
      </c>
    </row>
    <row r="43" spans="2:13" ht="27.75" customHeight="1" x14ac:dyDescent="0.15">
      <c r="B43" s="1210"/>
      <c r="C43" s="1211"/>
      <c r="D43" s="103"/>
      <c r="E43" s="1214" t="s">
        <v>33</v>
      </c>
      <c r="F43" s="1214"/>
      <c r="G43" s="1214"/>
      <c r="H43" s="1215"/>
      <c r="I43" s="357">
        <v>9935</v>
      </c>
      <c r="J43" s="358">
        <v>10846</v>
      </c>
      <c r="K43" s="358">
        <v>15416</v>
      </c>
      <c r="L43" s="358">
        <v>12627</v>
      </c>
      <c r="M43" s="359">
        <v>12867</v>
      </c>
    </row>
    <row r="44" spans="2:13" ht="27.75" customHeight="1" x14ac:dyDescent="0.15">
      <c r="B44" s="1210"/>
      <c r="C44" s="1211"/>
      <c r="D44" s="103"/>
      <c r="E44" s="1214" t="s">
        <v>34</v>
      </c>
      <c r="F44" s="1214"/>
      <c r="G44" s="1214"/>
      <c r="H44" s="1215"/>
      <c r="I44" s="357" t="s">
        <v>539</v>
      </c>
      <c r="J44" s="358" t="s">
        <v>539</v>
      </c>
      <c r="K44" s="358" t="s">
        <v>539</v>
      </c>
      <c r="L44" s="358" t="s">
        <v>539</v>
      </c>
      <c r="M44" s="359" t="s">
        <v>539</v>
      </c>
    </row>
    <row r="45" spans="2:13" ht="27.75" customHeight="1" x14ac:dyDescent="0.15">
      <c r="B45" s="1210"/>
      <c r="C45" s="1211"/>
      <c r="D45" s="103"/>
      <c r="E45" s="1214" t="s">
        <v>35</v>
      </c>
      <c r="F45" s="1214"/>
      <c r="G45" s="1214"/>
      <c r="H45" s="1215"/>
      <c r="I45" s="357">
        <v>4329</v>
      </c>
      <c r="J45" s="358">
        <v>4105</v>
      </c>
      <c r="K45" s="358">
        <v>4056</v>
      </c>
      <c r="L45" s="358">
        <v>3980</v>
      </c>
      <c r="M45" s="359">
        <v>3904</v>
      </c>
    </row>
    <row r="46" spans="2:13" ht="27.75" customHeight="1" x14ac:dyDescent="0.15">
      <c r="B46" s="1210"/>
      <c r="C46" s="1211"/>
      <c r="D46" s="104"/>
      <c r="E46" s="1214" t="s">
        <v>36</v>
      </c>
      <c r="F46" s="1214"/>
      <c r="G46" s="1214"/>
      <c r="H46" s="1215"/>
      <c r="I46" s="357" t="s">
        <v>539</v>
      </c>
      <c r="J46" s="358" t="s">
        <v>539</v>
      </c>
      <c r="K46" s="358" t="s">
        <v>539</v>
      </c>
      <c r="L46" s="358" t="s">
        <v>539</v>
      </c>
      <c r="M46" s="359" t="s">
        <v>539</v>
      </c>
    </row>
    <row r="47" spans="2:13" ht="27.75" customHeight="1" x14ac:dyDescent="0.15">
      <c r="B47" s="1210"/>
      <c r="C47" s="1211"/>
      <c r="D47" s="105"/>
      <c r="E47" s="1224" t="s">
        <v>37</v>
      </c>
      <c r="F47" s="1225"/>
      <c r="G47" s="1225"/>
      <c r="H47" s="1226"/>
      <c r="I47" s="357" t="s">
        <v>539</v>
      </c>
      <c r="J47" s="358" t="s">
        <v>539</v>
      </c>
      <c r="K47" s="358" t="s">
        <v>539</v>
      </c>
      <c r="L47" s="358" t="s">
        <v>539</v>
      </c>
      <c r="M47" s="359" t="s">
        <v>539</v>
      </c>
    </row>
    <row r="48" spans="2:13" ht="27.75" customHeight="1" x14ac:dyDescent="0.15">
      <c r="B48" s="1210"/>
      <c r="C48" s="1211"/>
      <c r="D48" s="103"/>
      <c r="E48" s="1214" t="s">
        <v>38</v>
      </c>
      <c r="F48" s="1214"/>
      <c r="G48" s="1214"/>
      <c r="H48" s="1215"/>
      <c r="I48" s="357" t="s">
        <v>539</v>
      </c>
      <c r="J48" s="358" t="s">
        <v>539</v>
      </c>
      <c r="K48" s="358" t="s">
        <v>539</v>
      </c>
      <c r="L48" s="358" t="s">
        <v>539</v>
      </c>
      <c r="M48" s="359" t="s">
        <v>539</v>
      </c>
    </row>
    <row r="49" spans="2:13" ht="27.75" customHeight="1" x14ac:dyDescent="0.15">
      <c r="B49" s="1212"/>
      <c r="C49" s="1213"/>
      <c r="D49" s="103"/>
      <c r="E49" s="1214" t="s">
        <v>39</v>
      </c>
      <c r="F49" s="1214"/>
      <c r="G49" s="1214"/>
      <c r="H49" s="1215"/>
      <c r="I49" s="357" t="s">
        <v>539</v>
      </c>
      <c r="J49" s="358" t="s">
        <v>539</v>
      </c>
      <c r="K49" s="358" t="s">
        <v>539</v>
      </c>
      <c r="L49" s="358" t="s">
        <v>539</v>
      </c>
      <c r="M49" s="359" t="s">
        <v>539</v>
      </c>
    </row>
    <row r="50" spans="2:13" ht="27.75" customHeight="1" x14ac:dyDescent="0.15">
      <c r="B50" s="1208" t="s">
        <v>40</v>
      </c>
      <c r="C50" s="1209"/>
      <c r="D50" s="106"/>
      <c r="E50" s="1214" t="s">
        <v>41</v>
      </c>
      <c r="F50" s="1214"/>
      <c r="G50" s="1214"/>
      <c r="H50" s="1215"/>
      <c r="I50" s="357">
        <v>6600</v>
      </c>
      <c r="J50" s="358">
        <v>5334</v>
      </c>
      <c r="K50" s="358">
        <v>4660</v>
      </c>
      <c r="L50" s="358">
        <v>4336</v>
      </c>
      <c r="M50" s="359">
        <v>4470</v>
      </c>
    </row>
    <row r="51" spans="2:13" ht="27.75" customHeight="1" x14ac:dyDescent="0.15">
      <c r="B51" s="1210"/>
      <c r="C51" s="1211"/>
      <c r="D51" s="103"/>
      <c r="E51" s="1214" t="s">
        <v>42</v>
      </c>
      <c r="F51" s="1214"/>
      <c r="G51" s="1214"/>
      <c r="H51" s="1215"/>
      <c r="I51" s="357">
        <v>1524</v>
      </c>
      <c r="J51" s="358">
        <v>1425</v>
      </c>
      <c r="K51" s="358">
        <v>1376</v>
      </c>
      <c r="L51" s="358">
        <v>1468</v>
      </c>
      <c r="M51" s="359">
        <v>1635</v>
      </c>
    </row>
    <row r="52" spans="2:13" ht="27.75" customHeight="1" x14ac:dyDescent="0.15">
      <c r="B52" s="1212"/>
      <c r="C52" s="1213"/>
      <c r="D52" s="103"/>
      <c r="E52" s="1214" t="s">
        <v>43</v>
      </c>
      <c r="F52" s="1214"/>
      <c r="G52" s="1214"/>
      <c r="H52" s="1215"/>
      <c r="I52" s="357">
        <v>27789</v>
      </c>
      <c r="J52" s="358">
        <v>28187</v>
      </c>
      <c r="K52" s="358">
        <v>33599</v>
      </c>
      <c r="L52" s="358">
        <v>32988</v>
      </c>
      <c r="M52" s="359">
        <v>33049</v>
      </c>
    </row>
    <row r="53" spans="2:13" ht="27.75" customHeight="1" thickBot="1" x14ac:dyDescent="0.2">
      <c r="B53" s="1216" t="s">
        <v>44</v>
      </c>
      <c r="C53" s="1217"/>
      <c r="D53" s="107"/>
      <c r="E53" s="1218" t="s">
        <v>45</v>
      </c>
      <c r="F53" s="1218"/>
      <c r="G53" s="1218"/>
      <c r="H53" s="1219"/>
      <c r="I53" s="360">
        <v>10010</v>
      </c>
      <c r="J53" s="361">
        <v>10601</v>
      </c>
      <c r="K53" s="361">
        <v>10865</v>
      </c>
      <c r="L53" s="361">
        <v>9283</v>
      </c>
      <c r="M53" s="362">
        <v>9714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7lUcn83VJxcg1NcFhOyWGjH4XtfWk9iQ/++X4u6oZpTpBu2c+Wz/uep78sJ/3XN5malbtqjISzqCAZhrn9tMTA==" saltValue="2MScXiCeZ3Oj1RtupO9y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1" zoomScale="50" zoomScaleNormal="50" zoomScaleSheetLayoutView="100"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568</v>
      </c>
      <c r="G54" s="116" t="s">
        <v>569</v>
      </c>
      <c r="H54" s="117" t="s">
        <v>570</v>
      </c>
    </row>
    <row r="55" spans="2:8" ht="52.5" customHeight="1" x14ac:dyDescent="0.15">
      <c r="B55" s="118"/>
      <c r="C55" s="1235" t="s">
        <v>48</v>
      </c>
      <c r="D55" s="1235"/>
      <c r="E55" s="1236"/>
      <c r="F55" s="119">
        <v>1624</v>
      </c>
      <c r="G55" s="119">
        <v>1624</v>
      </c>
      <c r="H55" s="120">
        <v>1625</v>
      </c>
    </row>
    <row r="56" spans="2:8" ht="52.5" customHeight="1" x14ac:dyDescent="0.15">
      <c r="B56" s="121"/>
      <c r="C56" s="1237" t="s">
        <v>49</v>
      </c>
      <c r="D56" s="1237"/>
      <c r="E56" s="1238"/>
      <c r="F56" s="122">
        <v>989</v>
      </c>
      <c r="G56" s="122">
        <v>789</v>
      </c>
      <c r="H56" s="123">
        <v>827</v>
      </c>
    </row>
    <row r="57" spans="2:8" ht="53.25" customHeight="1" x14ac:dyDescent="0.15">
      <c r="B57" s="121"/>
      <c r="C57" s="1239" t="s">
        <v>50</v>
      </c>
      <c r="D57" s="1239"/>
      <c r="E57" s="1240"/>
      <c r="F57" s="124">
        <v>3325</v>
      </c>
      <c r="G57" s="124">
        <v>2990</v>
      </c>
      <c r="H57" s="125">
        <v>2823</v>
      </c>
    </row>
    <row r="58" spans="2:8" ht="45.75" customHeight="1" x14ac:dyDescent="0.15">
      <c r="B58" s="126"/>
      <c r="C58" s="1227" t="s">
        <v>597</v>
      </c>
      <c r="D58" s="1228"/>
      <c r="E58" s="1229"/>
      <c r="F58" s="364">
        <v>1720</v>
      </c>
      <c r="G58" s="364">
        <v>1602</v>
      </c>
      <c r="H58" s="365">
        <v>1477</v>
      </c>
    </row>
    <row r="59" spans="2:8" ht="45.75" customHeight="1" x14ac:dyDescent="0.15">
      <c r="B59" s="126"/>
      <c r="C59" s="1227" t="s">
        <v>598</v>
      </c>
      <c r="D59" s="1228"/>
      <c r="E59" s="1229"/>
      <c r="F59" s="364">
        <v>524</v>
      </c>
      <c r="G59" s="364">
        <v>524</v>
      </c>
      <c r="H59" s="365">
        <v>459</v>
      </c>
    </row>
    <row r="60" spans="2:8" ht="45.75" customHeight="1" x14ac:dyDescent="0.15">
      <c r="B60" s="126"/>
      <c r="C60" s="1227" t="s">
        <v>599</v>
      </c>
      <c r="D60" s="1228"/>
      <c r="E60" s="1229"/>
      <c r="F60" s="364">
        <v>282</v>
      </c>
      <c r="G60" s="364">
        <v>256</v>
      </c>
      <c r="H60" s="365">
        <v>234</v>
      </c>
    </row>
    <row r="61" spans="2:8" ht="45.75" customHeight="1" x14ac:dyDescent="0.15">
      <c r="B61" s="126"/>
      <c r="C61" s="1227" t="s">
        <v>600</v>
      </c>
      <c r="D61" s="1228"/>
      <c r="E61" s="1229"/>
      <c r="F61" s="364">
        <v>397</v>
      </c>
      <c r="G61" s="364">
        <v>249</v>
      </c>
      <c r="H61" s="365">
        <v>143</v>
      </c>
    </row>
    <row r="62" spans="2:8" ht="45.75" customHeight="1" thickBot="1" x14ac:dyDescent="0.2">
      <c r="B62" s="127"/>
      <c r="C62" s="1230" t="s">
        <v>601</v>
      </c>
      <c r="D62" s="1231"/>
      <c r="E62" s="1232"/>
      <c r="F62" s="366">
        <v>0</v>
      </c>
      <c r="G62" s="366">
        <v>0</v>
      </c>
      <c r="H62" s="367">
        <v>150</v>
      </c>
    </row>
    <row r="63" spans="2:8" ht="52.5" customHeight="1" thickBot="1" x14ac:dyDescent="0.2">
      <c r="B63" s="128"/>
      <c r="C63" s="1233" t="s">
        <v>51</v>
      </c>
      <c r="D63" s="1233"/>
      <c r="E63" s="1234"/>
      <c r="F63" s="129">
        <v>5938</v>
      </c>
      <c r="G63" s="129">
        <v>5404</v>
      </c>
      <c r="H63" s="130">
        <v>5275</v>
      </c>
    </row>
    <row r="64" spans="2:8" x14ac:dyDescent="0.15"/>
  </sheetData>
  <sheetProtection algorithmName="SHA-512" hashValue="p2MrmR1RN2XT/n0GQyebvc7oZVd0uQxudd2TLTbmpcINiTiDWlLDkqia6l6tZRIVmF3mHC6WkIKCqD9mDcBnwg==" saltValue="BjbdrJzKqOO8ricFZNZL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C1DA-6E1A-43C3-AB43-66149D2A9753}">
  <sheetPr>
    <pageSetUpPr fitToPage="1"/>
  </sheetPr>
  <dimension ref="A1:DE85"/>
  <sheetViews>
    <sheetView showGridLines="0" zoomScale="90" zoomScaleNormal="90" zoomScaleSheetLayoutView="55" workbookViewId="0">
      <selection activeCell="BC71" sqref="BC71"/>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8"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8"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8"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8"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8"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8"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8"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8"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8"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8"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8"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8"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8"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8"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8"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602</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603</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604</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605</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566</v>
      </c>
      <c r="BQ50" s="1274"/>
      <c r="BR50" s="1274"/>
      <c r="BS50" s="1274"/>
      <c r="BT50" s="1274"/>
      <c r="BU50" s="1274"/>
      <c r="BV50" s="1274"/>
      <c r="BW50" s="1274"/>
      <c r="BX50" s="1274" t="s">
        <v>567</v>
      </c>
      <c r="BY50" s="1274"/>
      <c r="BZ50" s="1274"/>
      <c r="CA50" s="1274"/>
      <c r="CB50" s="1274"/>
      <c r="CC50" s="1274"/>
      <c r="CD50" s="1274"/>
      <c r="CE50" s="1274"/>
      <c r="CF50" s="1274" t="s">
        <v>568</v>
      </c>
      <c r="CG50" s="1274"/>
      <c r="CH50" s="1274"/>
      <c r="CI50" s="1274"/>
      <c r="CJ50" s="1274"/>
      <c r="CK50" s="1274"/>
      <c r="CL50" s="1274"/>
      <c r="CM50" s="1274"/>
      <c r="CN50" s="1274" t="s">
        <v>569</v>
      </c>
      <c r="CO50" s="1274"/>
      <c r="CP50" s="1274"/>
      <c r="CQ50" s="1274"/>
      <c r="CR50" s="1274"/>
      <c r="CS50" s="1274"/>
      <c r="CT50" s="1274"/>
      <c r="CU50" s="1274"/>
      <c r="CV50" s="1274" t="s">
        <v>570</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606</v>
      </c>
      <c r="AO51" s="1278"/>
      <c r="AP51" s="1278"/>
      <c r="AQ51" s="1278"/>
      <c r="AR51" s="1278"/>
      <c r="AS51" s="1278"/>
      <c r="AT51" s="1278"/>
      <c r="AU51" s="1278"/>
      <c r="AV51" s="1278"/>
      <c r="AW51" s="1278"/>
      <c r="AX51" s="1278"/>
      <c r="AY51" s="1278"/>
      <c r="AZ51" s="1278"/>
      <c r="BA51" s="1278"/>
      <c r="BB51" s="1278" t="s">
        <v>607</v>
      </c>
      <c r="BC51" s="1278"/>
      <c r="BD51" s="1278"/>
      <c r="BE51" s="1278"/>
      <c r="BF51" s="1278"/>
      <c r="BG51" s="1278"/>
      <c r="BH51" s="1278"/>
      <c r="BI51" s="1278"/>
      <c r="BJ51" s="1278"/>
      <c r="BK51" s="1278"/>
      <c r="BL51" s="1278"/>
      <c r="BM51" s="1278"/>
      <c r="BN51" s="1278"/>
      <c r="BO51" s="1278"/>
      <c r="BP51" s="1279">
        <v>94</v>
      </c>
      <c r="BQ51" s="1279"/>
      <c r="BR51" s="1279"/>
      <c r="BS51" s="1279"/>
      <c r="BT51" s="1279"/>
      <c r="BU51" s="1279"/>
      <c r="BV51" s="1279"/>
      <c r="BW51" s="1279"/>
      <c r="BX51" s="1279">
        <v>101.6</v>
      </c>
      <c r="BY51" s="1279"/>
      <c r="BZ51" s="1279"/>
      <c r="CA51" s="1279"/>
      <c r="CB51" s="1279"/>
      <c r="CC51" s="1279"/>
      <c r="CD51" s="1279"/>
      <c r="CE51" s="1279"/>
      <c r="CF51" s="1279">
        <v>105.4</v>
      </c>
      <c r="CG51" s="1279"/>
      <c r="CH51" s="1279"/>
      <c r="CI51" s="1279"/>
      <c r="CJ51" s="1279"/>
      <c r="CK51" s="1279"/>
      <c r="CL51" s="1279"/>
      <c r="CM51" s="1279"/>
      <c r="CN51" s="1279">
        <v>87.3</v>
      </c>
      <c r="CO51" s="1279"/>
      <c r="CP51" s="1279"/>
      <c r="CQ51" s="1279"/>
      <c r="CR51" s="1279"/>
      <c r="CS51" s="1279"/>
      <c r="CT51" s="1279"/>
      <c r="CU51" s="1279"/>
      <c r="CV51" s="1279">
        <v>88.3</v>
      </c>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608</v>
      </c>
      <c r="BC53" s="1278"/>
      <c r="BD53" s="1278"/>
      <c r="BE53" s="1278"/>
      <c r="BF53" s="1278"/>
      <c r="BG53" s="1278"/>
      <c r="BH53" s="1278"/>
      <c r="BI53" s="1278"/>
      <c r="BJ53" s="1278"/>
      <c r="BK53" s="1278"/>
      <c r="BL53" s="1278"/>
      <c r="BM53" s="1278"/>
      <c r="BN53" s="1278"/>
      <c r="BO53" s="1278"/>
      <c r="BP53" s="1279">
        <v>85.9</v>
      </c>
      <c r="BQ53" s="1279"/>
      <c r="BR53" s="1279"/>
      <c r="BS53" s="1279"/>
      <c r="BT53" s="1279"/>
      <c r="BU53" s="1279"/>
      <c r="BV53" s="1279"/>
      <c r="BW53" s="1279"/>
      <c r="BX53" s="1279">
        <v>86.1</v>
      </c>
      <c r="BY53" s="1279"/>
      <c r="BZ53" s="1279"/>
      <c r="CA53" s="1279"/>
      <c r="CB53" s="1279"/>
      <c r="CC53" s="1279"/>
      <c r="CD53" s="1279"/>
      <c r="CE53" s="1279"/>
      <c r="CF53" s="1279">
        <v>86.1</v>
      </c>
      <c r="CG53" s="1279"/>
      <c r="CH53" s="1279"/>
      <c r="CI53" s="1279"/>
      <c r="CJ53" s="1279"/>
      <c r="CK53" s="1279"/>
      <c r="CL53" s="1279"/>
      <c r="CM53" s="1279"/>
      <c r="CN53" s="1279">
        <v>86.4</v>
      </c>
      <c r="CO53" s="1279"/>
      <c r="CP53" s="1279"/>
      <c r="CQ53" s="1279"/>
      <c r="CR53" s="1279"/>
      <c r="CS53" s="1279"/>
      <c r="CT53" s="1279"/>
      <c r="CU53" s="1279"/>
      <c r="CV53" s="1279">
        <v>86.4</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609</v>
      </c>
      <c r="AO55" s="1274"/>
      <c r="AP55" s="1274"/>
      <c r="AQ55" s="1274"/>
      <c r="AR55" s="1274"/>
      <c r="AS55" s="1274"/>
      <c r="AT55" s="1274"/>
      <c r="AU55" s="1274"/>
      <c r="AV55" s="1274"/>
      <c r="AW55" s="1274"/>
      <c r="AX55" s="1274"/>
      <c r="AY55" s="1274"/>
      <c r="AZ55" s="1274"/>
      <c r="BA55" s="1274"/>
      <c r="BB55" s="1278" t="s">
        <v>607</v>
      </c>
      <c r="BC55" s="1278"/>
      <c r="BD55" s="1278"/>
      <c r="BE55" s="1278"/>
      <c r="BF55" s="1278"/>
      <c r="BG55" s="1278"/>
      <c r="BH55" s="1278"/>
      <c r="BI55" s="1278"/>
      <c r="BJ55" s="1278"/>
      <c r="BK55" s="1278"/>
      <c r="BL55" s="1278"/>
      <c r="BM55" s="1278"/>
      <c r="BN55" s="1278"/>
      <c r="BO55" s="1278"/>
      <c r="BP55" s="1279">
        <v>53.4</v>
      </c>
      <c r="BQ55" s="1279"/>
      <c r="BR55" s="1279"/>
      <c r="BS55" s="1279"/>
      <c r="BT55" s="1279"/>
      <c r="BU55" s="1279"/>
      <c r="BV55" s="1279"/>
      <c r="BW55" s="1279"/>
      <c r="BX55" s="1279">
        <v>48</v>
      </c>
      <c r="BY55" s="1279"/>
      <c r="BZ55" s="1279"/>
      <c r="CA55" s="1279"/>
      <c r="CB55" s="1279"/>
      <c r="CC55" s="1279"/>
      <c r="CD55" s="1279"/>
      <c r="CE55" s="1279"/>
      <c r="CF55" s="1279">
        <v>49.1</v>
      </c>
      <c r="CG55" s="1279"/>
      <c r="CH55" s="1279"/>
      <c r="CI55" s="1279"/>
      <c r="CJ55" s="1279"/>
      <c r="CK55" s="1279"/>
      <c r="CL55" s="1279"/>
      <c r="CM55" s="1279"/>
      <c r="CN55" s="1279">
        <v>41.5</v>
      </c>
      <c r="CO55" s="1279"/>
      <c r="CP55" s="1279"/>
      <c r="CQ55" s="1279"/>
      <c r="CR55" s="1279"/>
      <c r="CS55" s="1279"/>
      <c r="CT55" s="1279"/>
      <c r="CU55" s="1279"/>
      <c r="CV55" s="1279">
        <v>25.1</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608</v>
      </c>
      <c r="BC57" s="1278"/>
      <c r="BD57" s="1278"/>
      <c r="BE57" s="1278"/>
      <c r="BF57" s="1278"/>
      <c r="BG57" s="1278"/>
      <c r="BH57" s="1278"/>
      <c r="BI57" s="1278"/>
      <c r="BJ57" s="1278"/>
      <c r="BK57" s="1278"/>
      <c r="BL57" s="1278"/>
      <c r="BM57" s="1278"/>
      <c r="BN57" s="1278"/>
      <c r="BO57" s="1278"/>
      <c r="BP57" s="1279">
        <v>59.6</v>
      </c>
      <c r="BQ57" s="1279"/>
      <c r="BR57" s="1279"/>
      <c r="BS57" s="1279"/>
      <c r="BT57" s="1279"/>
      <c r="BU57" s="1279"/>
      <c r="BV57" s="1279"/>
      <c r="BW57" s="1279"/>
      <c r="BX57" s="1279">
        <v>60.8</v>
      </c>
      <c r="BY57" s="1279"/>
      <c r="BZ57" s="1279"/>
      <c r="CA57" s="1279"/>
      <c r="CB57" s="1279"/>
      <c r="CC57" s="1279"/>
      <c r="CD57" s="1279"/>
      <c r="CE57" s="1279"/>
      <c r="CF57" s="1279">
        <v>61</v>
      </c>
      <c r="CG57" s="1279"/>
      <c r="CH57" s="1279"/>
      <c r="CI57" s="1279"/>
      <c r="CJ57" s="1279"/>
      <c r="CK57" s="1279"/>
      <c r="CL57" s="1279"/>
      <c r="CM57" s="1279"/>
      <c r="CN57" s="1279">
        <v>61.7</v>
      </c>
      <c r="CO57" s="1279"/>
      <c r="CP57" s="1279"/>
      <c r="CQ57" s="1279"/>
      <c r="CR57" s="1279"/>
      <c r="CS57" s="1279"/>
      <c r="CT57" s="1279"/>
      <c r="CU57" s="1279"/>
      <c r="CV57" s="1279">
        <v>63.1</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610</v>
      </c>
    </row>
    <row r="64" spans="1:109" x14ac:dyDescent="0.15">
      <c r="B64" s="1249"/>
      <c r="G64" s="1256"/>
      <c r="I64" s="1289"/>
      <c r="J64" s="1289"/>
      <c r="K64" s="1289"/>
      <c r="L64" s="1289"/>
      <c r="M64" s="1289"/>
      <c r="N64" s="1290"/>
      <c r="AM64" s="1256"/>
      <c r="AN64" s="1256" t="s">
        <v>603</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611</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605</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566</v>
      </c>
      <c r="BQ72" s="1274"/>
      <c r="BR72" s="1274"/>
      <c r="BS72" s="1274"/>
      <c r="BT72" s="1274"/>
      <c r="BU72" s="1274"/>
      <c r="BV72" s="1274"/>
      <c r="BW72" s="1274"/>
      <c r="BX72" s="1274" t="s">
        <v>567</v>
      </c>
      <c r="BY72" s="1274"/>
      <c r="BZ72" s="1274"/>
      <c r="CA72" s="1274"/>
      <c r="CB72" s="1274"/>
      <c r="CC72" s="1274"/>
      <c r="CD72" s="1274"/>
      <c r="CE72" s="1274"/>
      <c r="CF72" s="1274" t="s">
        <v>568</v>
      </c>
      <c r="CG72" s="1274"/>
      <c r="CH72" s="1274"/>
      <c r="CI72" s="1274"/>
      <c r="CJ72" s="1274"/>
      <c r="CK72" s="1274"/>
      <c r="CL72" s="1274"/>
      <c r="CM72" s="1274"/>
      <c r="CN72" s="1274" t="s">
        <v>569</v>
      </c>
      <c r="CO72" s="1274"/>
      <c r="CP72" s="1274"/>
      <c r="CQ72" s="1274"/>
      <c r="CR72" s="1274"/>
      <c r="CS72" s="1274"/>
      <c r="CT72" s="1274"/>
      <c r="CU72" s="1274"/>
      <c r="CV72" s="1274" t="s">
        <v>570</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606</v>
      </c>
      <c r="AO73" s="1278"/>
      <c r="AP73" s="1278"/>
      <c r="AQ73" s="1278"/>
      <c r="AR73" s="1278"/>
      <c r="AS73" s="1278"/>
      <c r="AT73" s="1278"/>
      <c r="AU73" s="1278"/>
      <c r="AV73" s="1278"/>
      <c r="AW73" s="1278"/>
      <c r="AX73" s="1278"/>
      <c r="AY73" s="1278"/>
      <c r="AZ73" s="1278"/>
      <c r="BA73" s="1278"/>
      <c r="BB73" s="1278" t="s">
        <v>607</v>
      </c>
      <c r="BC73" s="1278"/>
      <c r="BD73" s="1278"/>
      <c r="BE73" s="1278"/>
      <c r="BF73" s="1278"/>
      <c r="BG73" s="1278"/>
      <c r="BH73" s="1278"/>
      <c r="BI73" s="1278"/>
      <c r="BJ73" s="1278"/>
      <c r="BK73" s="1278"/>
      <c r="BL73" s="1278"/>
      <c r="BM73" s="1278"/>
      <c r="BN73" s="1278"/>
      <c r="BO73" s="1278"/>
      <c r="BP73" s="1279">
        <v>94</v>
      </c>
      <c r="BQ73" s="1279"/>
      <c r="BR73" s="1279"/>
      <c r="BS73" s="1279"/>
      <c r="BT73" s="1279"/>
      <c r="BU73" s="1279"/>
      <c r="BV73" s="1279"/>
      <c r="BW73" s="1279"/>
      <c r="BX73" s="1279">
        <v>101.6</v>
      </c>
      <c r="BY73" s="1279"/>
      <c r="BZ73" s="1279"/>
      <c r="CA73" s="1279"/>
      <c r="CB73" s="1279"/>
      <c r="CC73" s="1279"/>
      <c r="CD73" s="1279"/>
      <c r="CE73" s="1279"/>
      <c r="CF73" s="1279">
        <v>105.4</v>
      </c>
      <c r="CG73" s="1279"/>
      <c r="CH73" s="1279"/>
      <c r="CI73" s="1279"/>
      <c r="CJ73" s="1279"/>
      <c r="CK73" s="1279"/>
      <c r="CL73" s="1279"/>
      <c r="CM73" s="1279"/>
      <c r="CN73" s="1279">
        <v>87.3</v>
      </c>
      <c r="CO73" s="1279"/>
      <c r="CP73" s="1279"/>
      <c r="CQ73" s="1279"/>
      <c r="CR73" s="1279"/>
      <c r="CS73" s="1279"/>
      <c r="CT73" s="1279"/>
      <c r="CU73" s="1279"/>
      <c r="CV73" s="1279">
        <v>88.3</v>
      </c>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612</v>
      </c>
      <c r="BC75" s="1278"/>
      <c r="BD75" s="1278"/>
      <c r="BE75" s="1278"/>
      <c r="BF75" s="1278"/>
      <c r="BG75" s="1278"/>
      <c r="BH75" s="1278"/>
      <c r="BI75" s="1278"/>
      <c r="BJ75" s="1278"/>
      <c r="BK75" s="1278"/>
      <c r="BL75" s="1278"/>
      <c r="BM75" s="1278"/>
      <c r="BN75" s="1278"/>
      <c r="BO75" s="1278"/>
      <c r="BP75" s="1279">
        <v>13.6</v>
      </c>
      <c r="BQ75" s="1279"/>
      <c r="BR75" s="1279"/>
      <c r="BS75" s="1279"/>
      <c r="BT75" s="1279"/>
      <c r="BU75" s="1279"/>
      <c r="BV75" s="1279"/>
      <c r="BW75" s="1279"/>
      <c r="BX75" s="1279">
        <v>13.8</v>
      </c>
      <c r="BY75" s="1279"/>
      <c r="BZ75" s="1279"/>
      <c r="CA75" s="1279"/>
      <c r="CB75" s="1279"/>
      <c r="CC75" s="1279"/>
      <c r="CD75" s="1279"/>
      <c r="CE75" s="1279"/>
      <c r="CF75" s="1279">
        <v>13.8</v>
      </c>
      <c r="CG75" s="1279"/>
      <c r="CH75" s="1279"/>
      <c r="CI75" s="1279"/>
      <c r="CJ75" s="1279"/>
      <c r="CK75" s="1279"/>
      <c r="CL75" s="1279"/>
      <c r="CM75" s="1279"/>
      <c r="CN75" s="1279">
        <v>12.7</v>
      </c>
      <c r="CO75" s="1279"/>
      <c r="CP75" s="1279"/>
      <c r="CQ75" s="1279"/>
      <c r="CR75" s="1279"/>
      <c r="CS75" s="1279"/>
      <c r="CT75" s="1279"/>
      <c r="CU75" s="1279"/>
      <c r="CV75" s="1279">
        <v>12.1</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609</v>
      </c>
      <c r="AO77" s="1274"/>
      <c r="AP77" s="1274"/>
      <c r="AQ77" s="1274"/>
      <c r="AR77" s="1274"/>
      <c r="AS77" s="1274"/>
      <c r="AT77" s="1274"/>
      <c r="AU77" s="1274"/>
      <c r="AV77" s="1274"/>
      <c r="AW77" s="1274"/>
      <c r="AX77" s="1274"/>
      <c r="AY77" s="1274"/>
      <c r="AZ77" s="1274"/>
      <c r="BA77" s="1274"/>
      <c r="BB77" s="1278" t="s">
        <v>607</v>
      </c>
      <c r="BC77" s="1278"/>
      <c r="BD77" s="1278"/>
      <c r="BE77" s="1278"/>
      <c r="BF77" s="1278"/>
      <c r="BG77" s="1278"/>
      <c r="BH77" s="1278"/>
      <c r="BI77" s="1278"/>
      <c r="BJ77" s="1278"/>
      <c r="BK77" s="1278"/>
      <c r="BL77" s="1278"/>
      <c r="BM77" s="1278"/>
      <c r="BN77" s="1278"/>
      <c r="BO77" s="1278"/>
      <c r="BP77" s="1279">
        <v>53.4</v>
      </c>
      <c r="BQ77" s="1279"/>
      <c r="BR77" s="1279"/>
      <c r="BS77" s="1279"/>
      <c r="BT77" s="1279"/>
      <c r="BU77" s="1279"/>
      <c r="BV77" s="1279"/>
      <c r="BW77" s="1279"/>
      <c r="BX77" s="1279">
        <v>48</v>
      </c>
      <c r="BY77" s="1279"/>
      <c r="BZ77" s="1279"/>
      <c r="CA77" s="1279"/>
      <c r="CB77" s="1279"/>
      <c r="CC77" s="1279"/>
      <c r="CD77" s="1279"/>
      <c r="CE77" s="1279"/>
      <c r="CF77" s="1279">
        <v>49.1</v>
      </c>
      <c r="CG77" s="1279"/>
      <c r="CH77" s="1279"/>
      <c r="CI77" s="1279"/>
      <c r="CJ77" s="1279"/>
      <c r="CK77" s="1279"/>
      <c r="CL77" s="1279"/>
      <c r="CM77" s="1279"/>
      <c r="CN77" s="1279">
        <v>41.5</v>
      </c>
      <c r="CO77" s="1279"/>
      <c r="CP77" s="1279"/>
      <c r="CQ77" s="1279"/>
      <c r="CR77" s="1279"/>
      <c r="CS77" s="1279"/>
      <c r="CT77" s="1279"/>
      <c r="CU77" s="1279"/>
      <c r="CV77" s="1279">
        <v>25.1</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612</v>
      </c>
      <c r="BC79" s="1278"/>
      <c r="BD79" s="1278"/>
      <c r="BE79" s="1278"/>
      <c r="BF79" s="1278"/>
      <c r="BG79" s="1278"/>
      <c r="BH79" s="1278"/>
      <c r="BI79" s="1278"/>
      <c r="BJ79" s="1278"/>
      <c r="BK79" s="1278"/>
      <c r="BL79" s="1278"/>
      <c r="BM79" s="1278"/>
      <c r="BN79" s="1278"/>
      <c r="BO79" s="1278"/>
      <c r="BP79" s="1279">
        <v>9.8000000000000007</v>
      </c>
      <c r="BQ79" s="1279"/>
      <c r="BR79" s="1279"/>
      <c r="BS79" s="1279"/>
      <c r="BT79" s="1279"/>
      <c r="BU79" s="1279"/>
      <c r="BV79" s="1279"/>
      <c r="BW79" s="1279"/>
      <c r="BX79" s="1279">
        <v>9.6</v>
      </c>
      <c r="BY79" s="1279"/>
      <c r="BZ79" s="1279"/>
      <c r="CA79" s="1279"/>
      <c r="CB79" s="1279"/>
      <c r="CC79" s="1279"/>
      <c r="CD79" s="1279"/>
      <c r="CE79" s="1279"/>
      <c r="CF79" s="1279">
        <v>9.5</v>
      </c>
      <c r="CG79" s="1279"/>
      <c r="CH79" s="1279"/>
      <c r="CI79" s="1279"/>
      <c r="CJ79" s="1279"/>
      <c r="CK79" s="1279"/>
      <c r="CL79" s="1279"/>
      <c r="CM79" s="1279"/>
      <c r="CN79" s="1279">
        <v>9.1999999999999993</v>
      </c>
      <c r="CO79" s="1279"/>
      <c r="CP79" s="1279"/>
      <c r="CQ79" s="1279"/>
      <c r="CR79" s="1279"/>
      <c r="CS79" s="1279"/>
      <c r="CT79" s="1279"/>
      <c r="CU79" s="1279"/>
      <c r="CV79" s="1279">
        <v>8.3000000000000007</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DFlUWZP2ilT2VoIpSQPeL1N+yn9BQjwcuG3onxjEFpmwiAQ7MKbxkSZQH0mVlh4pMcmwUPYqAXIOKY9CK9iRBg==" saltValue="gs26tq7y4J97pR+lI+AQ/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490BA-FB4D-4791-8E7F-10BD1D25D28F}">
  <sheetPr>
    <pageSetUpPr fitToPage="1"/>
  </sheetPr>
  <dimension ref="A1:DR125"/>
  <sheetViews>
    <sheetView showGridLines="0" zoomScaleNormal="100" zoomScaleSheetLayoutView="70" workbookViewId="0">
      <selection activeCell="AF87" sqref="AF87"/>
    </sheetView>
  </sheetViews>
  <sheetFormatPr defaultColWidth="0" defaultRowHeight="13.5" customHeight="1" zeroHeight="1" x14ac:dyDescent="0.15"/>
  <cols>
    <col min="1" max="34" width="2.5" style="259" customWidth="1"/>
    <col min="35" max="122" width="2.5" style="258" customWidth="1"/>
    <col min="123" max="16384" width="2.5" style="258" hidden="1"/>
  </cols>
  <sheetData>
    <row r="1" spans="1:34"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x14ac:dyDescent="0.15">
      <c r="S2" s="258"/>
      <c r="AH2" s="258"/>
    </row>
    <row r="3" spans="1: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x14ac:dyDescent="0.15"/>
    <row r="5" spans="1:34" x14ac:dyDescent="0.15"/>
    <row r="6" spans="1:34" x14ac:dyDescent="0.15"/>
    <row r="7" spans="1:34" x14ac:dyDescent="0.15"/>
    <row r="8" spans="1:34" x14ac:dyDescent="0.15"/>
    <row r="9" spans="1:34" x14ac:dyDescent="0.15">
      <c r="AH9" s="25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513</v>
      </c>
    </row>
  </sheetData>
  <sheetProtection algorithmName="SHA-512" hashValue="PSo2SDpfOV271++sZnGVW7wi0Z0q07utrtScHeQO/xB7Fr+aisdGlGeGLtd6iThekVswiyyxK+hS5a73YeXsAg==" saltValue="4Qvfcj4qkUlS7GTTCqY6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44A97-A118-4199-9114-8130B9F47D2C}">
  <sheetPr>
    <pageSetUpPr fitToPage="1"/>
  </sheetPr>
  <dimension ref="A1:DR125"/>
  <sheetViews>
    <sheetView showGridLines="0" tabSelected="1" zoomScaleNormal="100" zoomScaleSheetLayoutView="55" workbookViewId="0">
      <selection activeCell="AD24" sqref="AD24"/>
    </sheetView>
  </sheetViews>
  <sheetFormatPr defaultColWidth="0" defaultRowHeight="13.5" customHeight="1" zeroHeight="1" x14ac:dyDescent="0.15"/>
  <cols>
    <col min="1" max="34" width="2.5" style="259" customWidth="1"/>
    <col min="35" max="122" width="2.5" style="258" customWidth="1"/>
    <col min="123" max="16384" width="2.5" style="258" hidden="1"/>
  </cols>
  <sheetData>
    <row r="1" spans="2:34"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x14ac:dyDescent="0.15">
      <c r="S2" s="258"/>
      <c r="AH2" s="258"/>
    </row>
    <row r="3" spans="2: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x14ac:dyDescent="0.15"/>
    <row r="5" spans="2:34" x14ac:dyDescent="0.15"/>
    <row r="6" spans="2:34" x14ac:dyDescent="0.15"/>
    <row r="7" spans="2:34" x14ac:dyDescent="0.15"/>
    <row r="8" spans="2:34" x14ac:dyDescent="0.15"/>
    <row r="9" spans="2:34" x14ac:dyDescent="0.15">
      <c r="AH9" s="25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c r="AG59" s="258"/>
      <c r="AH59" s="258"/>
    </row>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513</v>
      </c>
    </row>
  </sheetData>
  <sheetProtection algorithmName="SHA-512" hashValue="VVifcuqSOn7zaoM4ExEX3biDRsjthTik4fywC4ivpdNO/TK8nicjMu9fKsjboJC5w75NDTj/AvajERra5NzfWQ==" saltValue="9x8Cgj06aBK6B1NS86Zl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7" customWidth="1"/>
    <col min="2" max="8" width="13.375" style="137" customWidth="1"/>
    <col min="9" max="16384" width="11.125" style="137"/>
  </cols>
  <sheetData>
    <row r="1" spans="1:8" x14ac:dyDescent="0.15">
      <c r="A1" s="131"/>
      <c r="B1" s="132"/>
      <c r="C1" s="133"/>
      <c r="D1" s="134"/>
      <c r="E1" s="135"/>
      <c r="F1" s="135"/>
      <c r="G1" s="135"/>
      <c r="H1" s="136"/>
    </row>
    <row r="2" spans="1:8" x14ac:dyDescent="0.15">
      <c r="A2" s="138"/>
      <c r="B2" s="139"/>
      <c r="C2" s="140"/>
      <c r="D2" s="141" t="s">
        <v>52</v>
      </c>
      <c r="E2" s="142"/>
      <c r="F2" s="143" t="s">
        <v>563</v>
      </c>
      <c r="G2" s="144"/>
      <c r="H2" s="145"/>
    </row>
    <row r="3" spans="1:8" x14ac:dyDescent="0.15">
      <c r="A3" s="141" t="s">
        <v>556</v>
      </c>
      <c r="B3" s="146"/>
      <c r="C3" s="147"/>
      <c r="D3" s="148">
        <v>66222</v>
      </c>
      <c r="E3" s="149"/>
      <c r="F3" s="150">
        <v>88968</v>
      </c>
      <c r="G3" s="151"/>
      <c r="H3" s="152"/>
    </row>
    <row r="4" spans="1:8" x14ac:dyDescent="0.15">
      <c r="A4" s="153"/>
      <c r="B4" s="154"/>
      <c r="C4" s="155"/>
      <c r="D4" s="156">
        <v>33865</v>
      </c>
      <c r="E4" s="157"/>
      <c r="F4" s="158">
        <v>45482</v>
      </c>
      <c r="G4" s="159"/>
      <c r="H4" s="160"/>
    </row>
    <row r="5" spans="1:8" x14ac:dyDescent="0.15">
      <c r="A5" s="141" t="s">
        <v>558</v>
      </c>
      <c r="B5" s="146"/>
      <c r="C5" s="147"/>
      <c r="D5" s="148">
        <v>67350</v>
      </c>
      <c r="E5" s="149"/>
      <c r="F5" s="150">
        <v>85173</v>
      </c>
      <c r="G5" s="151"/>
      <c r="H5" s="152"/>
    </row>
    <row r="6" spans="1:8" x14ac:dyDescent="0.15">
      <c r="A6" s="153"/>
      <c r="B6" s="154"/>
      <c r="C6" s="155"/>
      <c r="D6" s="156">
        <v>39345</v>
      </c>
      <c r="E6" s="157"/>
      <c r="F6" s="158">
        <v>43913</v>
      </c>
      <c r="G6" s="159"/>
      <c r="H6" s="160"/>
    </row>
    <row r="7" spans="1:8" x14ac:dyDescent="0.15">
      <c r="A7" s="141" t="s">
        <v>559</v>
      </c>
      <c r="B7" s="146"/>
      <c r="C7" s="147"/>
      <c r="D7" s="148">
        <v>117795</v>
      </c>
      <c r="E7" s="149"/>
      <c r="F7" s="150">
        <v>94081</v>
      </c>
      <c r="G7" s="151"/>
      <c r="H7" s="152"/>
    </row>
    <row r="8" spans="1:8" x14ac:dyDescent="0.15">
      <c r="A8" s="153"/>
      <c r="B8" s="154"/>
      <c r="C8" s="155"/>
      <c r="D8" s="156">
        <v>69886</v>
      </c>
      <c r="E8" s="157"/>
      <c r="F8" s="158">
        <v>48949</v>
      </c>
      <c r="G8" s="159"/>
      <c r="H8" s="160"/>
    </row>
    <row r="9" spans="1:8" x14ac:dyDescent="0.15">
      <c r="A9" s="141" t="s">
        <v>560</v>
      </c>
      <c r="B9" s="146"/>
      <c r="C9" s="147"/>
      <c r="D9" s="148">
        <v>136198</v>
      </c>
      <c r="E9" s="149"/>
      <c r="F9" s="150">
        <v>92632</v>
      </c>
      <c r="G9" s="151"/>
      <c r="H9" s="152"/>
    </row>
    <row r="10" spans="1:8" x14ac:dyDescent="0.15">
      <c r="A10" s="153"/>
      <c r="B10" s="154"/>
      <c r="C10" s="155"/>
      <c r="D10" s="156">
        <v>74569</v>
      </c>
      <c r="E10" s="157"/>
      <c r="F10" s="158">
        <v>47978</v>
      </c>
      <c r="G10" s="159"/>
      <c r="H10" s="160"/>
    </row>
    <row r="11" spans="1:8" x14ac:dyDescent="0.15">
      <c r="A11" s="141" t="s">
        <v>561</v>
      </c>
      <c r="B11" s="146"/>
      <c r="C11" s="147"/>
      <c r="D11" s="148">
        <v>159290</v>
      </c>
      <c r="E11" s="149"/>
      <c r="F11" s="150">
        <v>69604</v>
      </c>
      <c r="G11" s="151"/>
      <c r="H11" s="152"/>
    </row>
    <row r="12" spans="1:8" x14ac:dyDescent="0.15">
      <c r="A12" s="153"/>
      <c r="B12" s="154"/>
      <c r="C12" s="161"/>
      <c r="D12" s="156">
        <v>91753</v>
      </c>
      <c r="E12" s="157"/>
      <c r="F12" s="158">
        <v>36247</v>
      </c>
      <c r="G12" s="159"/>
      <c r="H12" s="160"/>
    </row>
    <row r="13" spans="1:8" x14ac:dyDescent="0.15">
      <c r="A13" s="141"/>
      <c r="B13" s="146"/>
      <c r="C13" s="162"/>
      <c r="D13" s="163">
        <v>109371</v>
      </c>
      <c r="E13" s="164"/>
      <c r="F13" s="165">
        <v>86092</v>
      </c>
      <c r="G13" s="166"/>
      <c r="H13" s="152"/>
    </row>
    <row r="14" spans="1:8" x14ac:dyDescent="0.15">
      <c r="A14" s="153"/>
      <c r="B14" s="154"/>
      <c r="C14" s="155"/>
      <c r="D14" s="156">
        <v>61884</v>
      </c>
      <c r="E14" s="157"/>
      <c r="F14" s="158">
        <v>44514</v>
      </c>
      <c r="G14" s="159"/>
      <c r="H14" s="160"/>
    </row>
    <row r="17" spans="1:11" x14ac:dyDescent="0.15">
      <c r="A17" s="137" t="s">
        <v>53</v>
      </c>
    </row>
    <row r="18" spans="1:11" x14ac:dyDescent="0.15">
      <c r="A18" s="167"/>
      <c r="B18" s="167" t="str">
        <f>実質収支比率等に係る経年分析!F$46</f>
        <v>H29</v>
      </c>
      <c r="C18" s="167" t="str">
        <f>実質収支比率等に係る経年分析!G$46</f>
        <v>H30</v>
      </c>
      <c r="D18" s="167" t="str">
        <f>実質収支比率等に係る経年分析!H$46</f>
        <v>R01</v>
      </c>
      <c r="E18" s="167" t="str">
        <f>実質収支比率等に係る経年分析!I$46</f>
        <v>R02</v>
      </c>
      <c r="F18" s="167" t="str">
        <f>実質収支比率等に係る経年分析!J$46</f>
        <v>R03</v>
      </c>
    </row>
    <row r="19" spans="1:11" x14ac:dyDescent="0.15">
      <c r="A19" s="167" t="s">
        <v>54</v>
      </c>
      <c r="B19" s="167">
        <f>ROUND(VALUE(SUBSTITUTE(実質収支比率等に係る経年分析!F$48,"▲","-")),2)</f>
        <v>2.1</v>
      </c>
      <c r="C19" s="167">
        <f>ROUND(VALUE(SUBSTITUTE(実質収支比率等に係る経年分析!G$48,"▲","-")),2)</f>
        <v>2.36</v>
      </c>
      <c r="D19" s="167">
        <f>ROUND(VALUE(SUBSTITUTE(実質収支比率等に係る経年分析!H$48,"▲","-")),2)</f>
        <v>2.93</v>
      </c>
      <c r="E19" s="167">
        <f>ROUND(VALUE(SUBSTITUTE(実質収支比率等に係る経年分析!I$48,"▲","-")),2)</f>
        <v>2.19</v>
      </c>
      <c r="F19" s="167">
        <f>ROUND(VALUE(SUBSTITUTE(実質収支比率等に係る経年分析!J$48,"▲","-")),2)</f>
        <v>6.05</v>
      </c>
    </row>
    <row r="20" spans="1:11" x14ac:dyDescent="0.15">
      <c r="A20" s="167" t="s">
        <v>55</v>
      </c>
      <c r="B20" s="167">
        <f>ROUND(VALUE(SUBSTITUTE(実質収支比率等に係る経年分析!F$47,"▲","-")),2)</f>
        <v>13.26</v>
      </c>
      <c r="C20" s="167">
        <f>ROUND(VALUE(SUBSTITUTE(実質収支比率等に係る経年分析!G$47,"▲","-")),2)</f>
        <v>10.81</v>
      </c>
      <c r="D20" s="167">
        <f>ROUND(VALUE(SUBSTITUTE(実質収支比率等に係る経年分析!H$47,"▲","-")),2)</f>
        <v>12.32</v>
      </c>
      <c r="E20" s="167">
        <f>ROUND(VALUE(SUBSTITUTE(実質収支比率等に係る経年分析!I$47,"▲","-")),2)</f>
        <v>12.11</v>
      </c>
      <c r="F20" s="167">
        <f>ROUND(VALUE(SUBSTITUTE(実質収支比率等に係る経年分析!J$47,"▲","-")),2)</f>
        <v>11.87</v>
      </c>
    </row>
    <row r="21" spans="1:11" x14ac:dyDescent="0.15">
      <c r="A21" s="167" t="s">
        <v>56</v>
      </c>
      <c r="B21" s="167">
        <f>IF(ISNUMBER(VALUE(SUBSTITUTE(実質収支比率等に係る経年分析!F$49,"▲","-"))),ROUND(VALUE(SUBSTITUTE(実質収支比率等に係る経年分析!F$49,"▲","-")),2),NA())</f>
        <v>-0.12</v>
      </c>
      <c r="C21" s="167">
        <f>IF(ISNUMBER(VALUE(SUBSTITUTE(実質収支比率等に係る経年分析!G$49,"▲","-"))),ROUND(VALUE(SUBSTITUTE(実質収支比率等に係る経年分析!G$49,"▲","-")),2),NA())</f>
        <v>-2.39</v>
      </c>
      <c r="D21" s="167">
        <f>IF(ISNUMBER(VALUE(SUBSTITUTE(実質収支比率等に係る経年分析!H$49,"▲","-"))),ROUND(VALUE(SUBSTITUTE(実質収支比率等に係る経年分析!H$49,"▲","-")),2),NA())</f>
        <v>1.97</v>
      </c>
      <c r="E21" s="167">
        <f>IF(ISNUMBER(VALUE(SUBSTITUTE(実質収支比率等に係る経年分析!I$49,"▲","-"))),ROUND(VALUE(SUBSTITUTE(実質収支比率等に係る経年分析!I$49,"▲","-")),2),NA())</f>
        <v>-0.69</v>
      </c>
      <c r="F21" s="167">
        <f>IF(ISNUMBER(VALUE(SUBSTITUTE(実質収支比率等に係る経年分析!J$49,"▲","-"))),ROUND(VALUE(SUBSTITUTE(実質収支比率等に係る経年分析!J$49,"▲","-")),2),NA())</f>
        <v>3.9</v>
      </c>
    </row>
    <row r="24" spans="1:11" x14ac:dyDescent="0.15">
      <c r="A24" s="137" t="s">
        <v>57</v>
      </c>
    </row>
    <row r="25" spans="1:11" x14ac:dyDescent="0.15">
      <c r="A25" s="168"/>
      <c r="B25" s="168" t="str">
        <f>連結実質赤字比率に係る赤字・黒字の構成分析!F$33</f>
        <v>H29</v>
      </c>
      <c r="C25" s="168"/>
      <c r="D25" s="168" t="str">
        <f>連結実質赤字比率に係る赤字・黒字の構成分析!G$33</f>
        <v>H30</v>
      </c>
      <c r="E25" s="168"/>
      <c r="F25" s="168" t="str">
        <f>連結実質赤字比率に係る赤字・黒字の構成分析!H$33</f>
        <v>R01</v>
      </c>
      <c r="G25" s="168"/>
      <c r="H25" s="168" t="str">
        <f>連結実質赤字比率に係る赤字・黒字の構成分析!I$33</f>
        <v>R02</v>
      </c>
      <c r="I25" s="168"/>
      <c r="J25" s="168" t="str">
        <f>連結実質赤字比率に係る赤字・黒字の構成分析!J$33</f>
        <v>R03</v>
      </c>
      <c r="K25" s="168"/>
    </row>
    <row r="26" spans="1:11" x14ac:dyDescent="0.15">
      <c r="A26" s="168"/>
      <c r="B26" s="168" t="s">
        <v>58</v>
      </c>
      <c r="C26" s="168" t="s">
        <v>59</v>
      </c>
      <c r="D26" s="168" t="s">
        <v>58</v>
      </c>
      <c r="E26" s="168" t="s">
        <v>59</v>
      </c>
      <c r="F26" s="168" t="s">
        <v>58</v>
      </c>
      <c r="G26" s="168" t="s">
        <v>59</v>
      </c>
      <c r="H26" s="168" t="s">
        <v>58</v>
      </c>
      <c r="I26" s="168" t="s">
        <v>59</v>
      </c>
      <c r="J26" s="168" t="s">
        <v>58</v>
      </c>
      <c r="K26" s="168" t="s">
        <v>59</v>
      </c>
    </row>
    <row r="27" spans="1:11" x14ac:dyDescent="0.15">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#N/A</v>
      </c>
      <c r="C27" s="168">
        <f>IF(ROUND(VALUE(SUBSTITUTE(連結実質赤字比率に係る赤字・黒字の構成分析!F$43,"▲", "-")), 2) &gt;= 0, ABS(ROUND(VALUE(SUBSTITUTE(連結実質赤字比率に係る赤字・黒字の構成分析!F$43,"▲", "-")), 2)), NA())</f>
        <v>0</v>
      </c>
      <c r="D27" s="168" t="e">
        <f>IF(ROUND(VALUE(SUBSTITUTE(連結実質赤字比率に係る赤字・黒字の構成分析!G$43,"▲", "-")), 2) &lt; 0, ABS(ROUND(VALUE(SUBSTITUTE(連結実質赤字比率に係る赤字・黒字の構成分析!G$43,"▲", "-")), 2)), NA())</f>
        <v>#N/A</v>
      </c>
      <c r="E27" s="168">
        <f>IF(ROUND(VALUE(SUBSTITUTE(連結実質赤字比率に係る赤字・黒字の構成分析!G$43,"▲", "-")), 2) &gt;= 0, ABS(ROUND(VALUE(SUBSTITUTE(連結実質赤字比率に係る赤字・黒字の構成分析!G$43,"▲", "-")), 2)), NA())</f>
        <v>0</v>
      </c>
      <c r="F27" s="168" t="e">
        <f>IF(ROUND(VALUE(SUBSTITUTE(連結実質赤字比率に係る赤字・黒字の構成分析!H$43,"▲", "-")), 2) &lt; 0, ABS(ROUND(VALUE(SUBSTITUTE(連結実質赤字比率に係る赤字・黒字の構成分析!H$43,"▲", "-")), 2)), NA())</f>
        <v>#N/A</v>
      </c>
      <c r="G27" s="168">
        <f>IF(ROUND(VALUE(SUBSTITUTE(連結実質赤字比率に係る赤字・黒字の構成分析!H$43,"▲", "-")), 2) &gt;= 0, ABS(ROUND(VALUE(SUBSTITUTE(連結実質赤字比率に係る赤字・黒字の構成分析!H$43,"▲", "-")), 2)), NA())</f>
        <v>0.16</v>
      </c>
      <c r="H27" s="168" t="e">
        <f>IF(ROUND(VALUE(SUBSTITUTE(連結実質赤字比率に係る赤字・黒字の構成分析!I$43,"▲", "-")), 2) &lt; 0, ABS(ROUND(VALUE(SUBSTITUTE(連結実質赤字比率に係る赤字・黒字の構成分析!I$43,"▲", "-")), 2)), NA())</f>
        <v>#N/A</v>
      </c>
      <c r="I27" s="168">
        <f>IF(ROUND(VALUE(SUBSTITUTE(連結実質赤字比率に係る赤字・黒字の構成分析!I$43,"▲", "-")), 2) &gt;= 0, ABS(ROUND(VALUE(SUBSTITUTE(連結実質赤字比率に係る赤字・黒字の構成分析!I$43,"▲", "-")), 2)), NA())</f>
        <v>0</v>
      </c>
      <c r="J27" s="168" t="e">
        <f>IF(ROUND(VALUE(SUBSTITUTE(連結実質赤字比率に係る赤字・黒字の構成分析!J$43,"▲", "-")), 2) &lt; 0, ABS(ROUND(VALUE(SUBSTITUTE(連結実質赤字比率に係る赤字・黒字の構成分析!J$43,"▲", "-")), 2)), NA())</f>
        <v>#N/A</v>
      </c>
      <c r="K27" s="168">
        <f>IF(ROUND(VALUE(SUBSTITUTE(連結実質赤字比率に係る赤字・黒字の構成分析!J$43,"▲", "-")), 2) &gt;= 0, ABS(ROUND(VALUE(SUBSTITUTE(連結実質赤字比率に係る赤字・黒字の構成分析!J$43,"▲", "-")), 2)), NA())</f>
        <v>0</v>
      </c>
    </row>
    <row r="28" spans="1:11" x14ac:dyDescent="0.15">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x14ac:dyDescent="0.15">
      <c r="A29" s="168" t="str">
        <f>IF(連結実質赤字比率に係る赤字・黒字の構成分析!C$41="",NA(),連結実質赤字比率に係る赤字・黒字の構成分析!C$41)</f>
        <v>国民健康保険診療所事業特別会計</v>
      </c>
      <c r="B29" s="168" t="e">
        <f>IF(ROUND(VALUE(SUBSTITUTE(連結実質赤字比率に係る赤字・黒字の構成分析!F$41,"▲", "-")), 2) &lt; 0, ABS(ROUND(VALUE(SUBSTITUTE(連結実質赤字比率に係る赤字・黒字の構成分析!F$41,"▲", "-")), 2)), NA())</f>
        <v>#N/A</v>
      </c>
      <c r="C29" s="168">
        <f>IF(ROUND(VALUE(SUBSTITUTE(連結実質赤字比率に係る赤字・黒字の構成分析!F$41,"▲", "-")), 2) &gt;= 0, ABS(ROUND(VALUE(SUBSTITUTE(連結実質赤字比率に係る赤字・黒字の構成分析!F$41,"▲", "-")), 2)), NA())</f>
        <v>0</v>
      </c>
      <c r="D29" s="168" t="e">
        <f>IF(ROUND(VALUE(SUBSTITUTE(連結実質赤字比率に係る赤字・黒字の構成分析!G$41,"▲", "-")), 2) &lt; 0, ABS(ROUND(VALUE(SUBSTITUTE(連結実質赤字比率に係る赤字・黒字の構成分析!G$41,"▲", "-")), 2)), NA())</f>
        <v>#N/A</v>
      </c>
      <c r="E29" s="168">
        <f>IF(ROUND(VALUE(SUBSTITUTE(連結実質赤字比率に係る赤字・黒字の構成分析!G$41,"▲", "-")), 2) &gt;= 0, ABS(ROUND(VALUE(SUBSTITUTE(連結実質赤字比率に係る赤字・黒字の構成分析!G$41,"▲", "-")), 2)), NA())</f>
        <v>0</v>
      </c>
      <c r="F29" s="168" t="e">
        <f>IF(ROUND(VALUE(SUBSTITUTE(連結実質赤字比率に係る赤字・黒字の構成分析!H$41,"▲", "-")), 2) &lt; 0, ABS(ROUND(VALUE(SUBSTITUTE(連結実質赤字比率に係る赤字・黒字の構成分析!H$41,"▲", "-")), 2)), NA())</f>
        <v>#N/A</v>
      </c>
      <c r="G29" s="168">
        <f>IF(ROUND(VALUE(SUBSTITUTE(連結実質赤字比率に係る赤字・黒字の構成分析!H$41,"▲", "-")), 2) &gt;= 0, ABS(ROUND(VALUE(SUBSTITUTE(連結実質赤字比率に係る赤字・黒字の構成分析!H$41,"▲", "-")), 2)), NA())</f>
        <v>0</v>
      </c>
      <c r="H29" s="168" t="e">
        <f>IF(ROUND(VALUE(SUBSTITUTE(連結実質赤字比率に係る赤字・黒字の構成分析!I$41,"▲", "-")), 2) &lt; 0, ABS(ROUND(VALUE(SUBSTITUTE(連結実質赤字比率に係る赤字・黒字の構成分析!I$41,"▲", "-")), 2)), NA())</f>
        <v>#N/A</v>
      </c>
      <c r="I29" s="168">
        <f>IF(ROUND(VALUE(SUBSTITUTE(連結実質赤字比率に係る赤字・黒字の構成分析!I$41,"▲", "-")), 2) &gt;= 0, ABS(ROUND(VALUE(SUBSTITUTE(連結実質赤字比率に係る赤字・黒字の構成分析!I$41,"▲", "-")), 2)), NA())</f>
        <v>0</v>
      </c>
      <c r="J29" s="168" t="e">
        <f>IF(ROUND(VALUE(SUBSTITUTE(連結実質赤字比率に係る赤字・黒字の構成分析!J$41,"▲", "-")), 2) &lt; 0, ABS(ROUND(VALUE(SUBSTITUTE(連結実質赤字比率に係る赤字・黒字の構成分析!J$41,"▲", "-")), 2)), NA())</f>
        <v>#N/A</v>
      </c>
      <c r="K29" s="168">
        <f>IF(ROUND(VALUE(SUBSTITUTE(連結実質赤字比率に係る赤字・黒字の構成分析!J$41,"▲", "-")), 2) &gt;= 0, ABS(ROUND(VALUE(SUBSTITUTE(連結実質赤字比率に係る赤字・黒字の構成分析!J$41,"▲", "-")), 2)), NA())</f>
        <v>0.01</v>
      </c>
    </row>
    <row r="30" spans="1:11" x14ac:dyDescent="0.15">
      <c r="A30" s="168" t="str">
        <f>IF(連結実質赤字比率に係る赤字・黒字の構成分析!C$40="",NA(),連結実質赤字比率に係る赤字・黒字の構成分析!C$40)</f>
        <v>後期高齢者医療事業特別会計</v>
      </c>
      <c r="B30" s="168" t="e">
        <f>IF(ROUND(VALUE(SUBSTITUTE(連結実質赤字比率に係る赤字・黒字の構成分析!F$40,"▲", "-")), 2) &lt; 0, ABS(ROUND(VALUE(SUBSTITUTE(連結実質赤字比率に係る赤字・黒字の構成分析!F$40,"▲", "-")), 2)), NA())</f>
        <v>#N/A</v>
      </c>
      <c r="C30" s="168">
        <f>IF(ROUND(VALUE(SUBSTITUTE(連結実質赤字比率に係る赤字・黒字の構成分析!F$40,"▲", "-")), 2) &gt;= 0, ABS(ROUND(VALUE(SUBSTITUTE(連結実質赤字比率に係る赤字・黒字の構成分析!F$40,"▲", "-")), 2)), NA())</f>
        <v>0.05</v>
      </c>
      <c r="D30" s="168" t="e">
        <f>IF(ROUND(VALUE(SUBSTITUTE(連結実質赤字比率に係る赤字・黒字の構成分析!G$40,"▲", "-")), 2) &lt; 0, ABS(ROUND(VALUE(SUBSTITUTE(連結実質赤字比率に係る赤字・黒字の構成分析!G$40,"▲", "-")), 2)), NA())</f>
        <v>#N/A</v>
      </c>
      <c r="E30" s="168">
        <f>IF(ROUND(VALUE(SUBSTITUTE(連結実質赤字比率に係る赤字・黒字の構成分析!G$40,"▲", "-")), 2) &gt;= 0, ABS(ROUND(VALUE(SUBSTITUTE(連結実質赤字比率に係る赤字・黒字の構成分析!G$40,"▲", "-")), 2)), NA())</f>
        <v>0.05</v>
      </c>
      <c r="F30" s="168" t="e">
        <f>IF(ROUND(VALUE(SUBSTITUTE(連結実質赤字比率に係る赤字・黒字の構成分析!H$40,"▲", "-")), 2) &lt; 0, ABS(ROUND(VALUE(SUBSTITUTE(連結実質赤字比率に係る赤字・黒字の構成分析!H$40,"▲", "-")), 2)), NA())</f>
        <v>#N/A</v>
      </c>
      <c r="G30" s="168">
        <f>IF(ROUND(VALUE(SUBSTITUTE(連結実質赤字比率に係る赤字・黒字の構成分析!H$40,"▲", "-")), 2) &gt;= 0, ABS(ROUND(VALUE(SUBSTITUTE(連結実質赤字比率に係る赤字・黒字の構成分析!H$40,"▲", "-")), 2)), NA())</f>
        <v>0.05</v>
      </c>
      <c r="H30" s="168" t="e">
        <f>IF(ROUND(VALUE(SUBSTITUTE(連結実質赤字比率に係る赤字・黒字の構成分析!I$40,"▲", "-")), 2) &lt; 0, ABS(ROUND(VALUE(SUBSTITUTE(連結実質赤字比率に係る赤字・黒字の構成分析!I$40,"▲", "-")), 2)), NA())</f>
        <v>#N/A</v>
      </c>
      <c r="I30" s="168">
        <f>IF(ROUND(VALUE(SUBSTITUTE(連結実質赤字比率に係る赤字・黒字の構成分析!I$40,"▲", "-")), 2) &gt;= 0, ABS(ROUND(VALUE(SUBSTITUTE(連結実質赤字比率に係る赤字・黒字の構成分析!I$40,"▲", "-")), 2)), NA())</f>
        <v>0.06</v>
      </c>
      <c r="J30" s="168" t="e">
        <f>IF(ROUND(VALUE(SUBSTITUTE(連結実質赤字比率に係る赤字・黒字の構成分析!J$40,"▲", "-")), 2) &lt; 0, ABS(ROUND(VALUE(SUBSTITUTE(連結実質赤字比率に係る赤字・黒字の構成分析!J$40,"▲", "-")), 2)), NA())</f>
        <v>#N/A</v>
      </c>
      <c r="K30" s="168">
        <f>IF(ROUND(VALUE(SUBSTITUTE(連結実質赤字比率に係る赤字・黒字の構成分析!J$40,"▲", "-")), 2) &gt;= 0, ABS(ROUND(VALUE(SUBSTITUTE(連結実質赤字比率に係る赤字・黒字の構成分析!J$40,"▲", "-")), 2)), NA())</f>
        <v>0.06</v>
      </c>
    </row>
    <row r="31" spans="1:11" x14ac:dyDescent="0.15">
      <c r="A31" s="168" t="str">
        <f>IF(連結実質赤字比率に係る赤字・黒字の構成分析!C$39="",NA(),連結実質赤字比率に係る赤字・黒字の構成分析!C$39)</f>
        <v>国民健康保険事業特別会計</v>
      </c>
      <c r="B31" s="168" t="e">
        <f>IF(ROUND(VALUE(SUBSTITUTE(連結実質赤字比率に係る赤字・黒字の構成分析!F$39,"▲", "-")), 2) &lt; 0, ABS(ROUND(VALUE(SUBSTITUTE(連結実質赤字比率に係る赤字・黒字の構成分析!F$39,"▲", "-")), 2)), NA())</f>
        <v>#N/A</v>
      </c>
      <c r="C31" s="168">
        <f>IF(ROUND(VALUE(SUBSTITUTE(連結実質赤字比率に係る赤字・黒字の構成分析!F$39,"▲", "-")), 2) &gt;= 0, ABS(ROUND(VALUE(SUBSTITUTE(連結実質赤字比率に係る赤字・黒字の構成分析!F$39,"▲", "-")), 2)), NA())</f>
        <v>0.63</v>
      </c>
      <c r="D31" s="168" t="e">
        <f>IF(ROUND(VALUE(SUBSTITUTE(連結実質赤字比率に係る赤字・黒字の構成分析!G$39,"▲", "-")), 2) &lt; 0, ABS(ROUND(VALUE(SUBSTITUTE(連結実質赤字比率に係る赤字・黒字の構成分析!G$39,"▲", "-")), 2)), NA())</f>
        <v>#N/A</v>
      </c>
      <c r="E31" s="168">
        <f>IF(ROUND(VALUE(SUBSTITUTE(連結実質赤字比率に係る赤字・黒字の構成分析!G$39,"▲", "-")), 2) &gt;= 0, ABS(ROUND(VALUE(SUBSTITUTE(連結実質赤字比率に係る赤字・黒字の構成分析!G$39,"▲", "-")), 2)), NA())</f>
        <v>0.19</v>
      </c>
      <c r="F31" s="168" t="e">
        <f>IF(ROUND(VALUE(SUBSTITUTE(連結実質赤字比率に係る赤字・黒字の構成分析!H$39,"▲", "-")), 2) &lt; 0, ABS(ROUND(VALUE(SUBSTITUTE(連結実質赤字比率に係る赤字・黒字の構成分析!H$39,"▲", "-")), 2)), NA())</f>
        <v>#N/A</v>
      </c>
      <c r="G31" s="168">
        <f>IF(ROUND(VALUE(SUBSTITUTE(連結実質赤字比率に係る赤字・黒字の構成分析!H$39,"▲", "-")), 2) &gt;= 0, ABS(ROUND(VALUE(SUBSTITUTE(連結実質赤字比率に係る赤字・黒字の構成分析!H$39,"▲", "-")), 2)), NA())</f>
        <v>0.51</v>
      </c>
      <c r="H31" s="168" t="e">
        <f>IF(ROUND(VALUE(SUBSTITUTE(連結実質赤字比率に係る赤字・黒字の構成分析!I$39,"▲", "-")), 2) &lt; 0, ABS(ROUND(VALUE(SUBSTITUTE(連結実質赤字比率に係る赤字・黒字の構成分析!I$39,"▲", "-")), 2)), NA())</f>
        <v>#N/A</v>
      </c>
      <c r="I31" s="168">
        <f>IF(ROUND(VALUE(SUBSTITUTE(連結実質赤字比率に係る赤字・黒字の構成分析!I$39,"▲", "-")), 2) &gt;= 0, ABS(ROUND(VALUE(SUBSTITUTE(連結実質赤字比率に係る赤字・黒字の構成分析!I$39,"▲", "-")), 2)), NA())</f>
        <v>0.45</v>
      </c>
      <c r="J31" s="168" t="e">
        <f>IF(ROUND(VALUE(SUBSTITUTE(連結実質赤字比率に係る赤字・黒字の構成分析!J$39,"▲", "-")), 2) &lt; 0, ABS(ROUND(VALUE(SUBSTITUTE(連結実質赤字比率に係る赤字・黒字の構成分析!J$39,"▲", "-")), 2)), NA())</f>
        <v>#N/A</v>
      </c>
      <c r="K31" s="168">
        <f>IF(ROUND(VALUE(SUBSTITUTE(連結実質赤字比率に係る赤字・黒字の構成分析!J$39,"▲", "-")), 2) &gt;= 0, ABS(ROUND(VALUE(SUBSTITUTE(連結実質赤字比率に係る赤字・黒字の構成分析!J$39,"▲", "-")), 2)), NA())</f>
        <v>0.42</v>
      </c>
    </row>
    <row r="32" spans="1:11" x14ac:dyDescent="0.15">
      <c r="A32" s="168" t="str">
        <f>IF(連結実質赤字比率に係る赤字・黒字の構成分析!C$38="",NA(),連結実質赤字比率に係る赤字・黒字の構成分析!C$38)</f>
        <v>大田市下水道事業会計</v>
      </c>
      <c r="B32" s="168" t="e">
        <f>IF(ROUND(VALUE(SUBSTITUTE(連結実質赤字比率に係る赤字・黒字の構成分析!F$38,"▲", "-")), 2) &lt; 0, ABS(ROUND(VALUE(SUBSTITUTE(連結実質赤字比率に係る赤字・黒字の構成分析!F$38,"▲", "-")), 2)), NA())</f>
        <v>#VALUE!</v>
      </c>
      <c r="C32" s="168" t="e">
        <f>IF(ROUND(VALUE(SUBSTITUTE(連結実質赤字比率に係る赤字・黒字の構成分析!F$38,"▲", "-")), 2) &gt;= 0, ABS(ROUND(VALUE(SUBSTITUTE(連結実質赤字比率に係る赤字・黒字の構成分析!F$38,"▲", "-")), 2)), NA())</f>
        <v>#VALUE!</v>
      </c>
      <c r="D32" s="168" t="e">
        <f>IF(ROUND(VALUE(SUBSTITUTE(連結実質赤字比率に係る赤字・黒字の構成分析!G$38,"▲", "-")), 2) &lt; 0, ABS(ROUND(VALUE(SUBSTITUTE(連結実質赤字比率に係る赤字・黒字の構成分析!G$38,"▲", "-")), 2)), NA())</f>
        <v>#VALUE!</v>
      </c>
      <c r="E32" s="168" t="e">
        <f>IF(ROUND(VALUE(SUBSTITUTE(連結実質赤字比率に係る赤字・黒字の構成分析!G$38,"▲", "-")), 2) &gt;= 0, ABS(ROUND(VALUE(SUBSTITUTE(連結実質赤字比率に係る赤字・黒字の構成分析!G$38,"▲", "-")), 2)), NA())</f>
        <v>#VALUE!</v>
      </c>
      <c r="F32" s="168" t="e">
        <f>IF(ROUND(VALUE(SUBSTITUTE(連結実質赤字比率に係る赤字・黒字の構成分析!H$38,"▲", "-")), 2) &lt; 0, ABS(ROUND(VALUE(SUBSTITUTE(連結実質赤字比率に係る赤字・黒字の構成分析!H$38,"▲", "-")), 2)), NA())</f>
        <v>#VALUE!</v>
      </c>
      <c r="G32" s="168" t="e">
        <f>IF(ROUND(VALUE(SUBSTITUTE(連結実質赤字比率に係る赤字・黒字の構成分析!H$38,"▲", "-")), 2) &gt;= 0, ABS(ROUND(VALUE(SUBSTITUTE(連結実質赤字比率に係る赤字・黒字の構成分析!H$38,"▲", "-")), 2)), NA())</f>
        <v>#VALUE!</v>
      </c>
      <c r="H32" s="168" t="e">
        <f>IF(ROUND(VALUE(SUBSTITUTE(連結実質赤字比率に係る赤字・黒字の構成分析!I$38,"▲", "-")), 2) &lt; 0, ABS(ROUND(VALUE(SUBSTITUTE(連結実質赤字比率に係る赤字・黒字の構成分析!I$38,"▲", "-")), 2)), NA())</f>
        <v>#N/A</v>
      </c>
      <c r="I32" s="168">
        <f>IF(ROUND(VALUE(SUBSTITUTE(連結実質赤字比率に係る赤字・黒字の構成分析!I$38,"▲", "-")), 2) &gt;= 0, ABS(ROUND(VALUE(SUBSTITUTE(連結実質赤字比率に係る赤字・黒字の構成分析!I$38,"▲", "-")), 2)), NA())</f>
        <v>0.48</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0.52</v>
      </c>
    </row>
    <row r="33" spans="1:16" x14ac:dyDescent="0.15">
      <c r="A33" s="168" t="str">
        <f>IF(連結実質赤字比率に係る赤字・黒字の構成分析!C$37="",NA(),連結実質赤字比率に係る赤字・黒字の構成分析!C$37)</f>
        <v>介護保険事業特別会計</v>
      </c>
      <c r="B33" s="168" t="e">
        <f>IF(ROUND(VALUE(SUBSTITUTE(連結実質赤字比率に係る赤字・黒字の構成分析!F$37,"▲", "-")), 2) &lt; 0, ABS(ROUND(VALUE(SUBSTITUTE(連結実質赤字比率に係る赤字・黒字の構成分析!F$37,"▲", "-")), 2)), NA())</f>
        <v>#N/A</v>
      </c>
      <c r="C33" s="168">
        <f>IF(ROUND(VALUE(SUBSTITUTE(連結実質赤字比率に係る赤字・黒字の構成分析!F$37,"▲", "-")), 2) &gt;= 0, ABS(ROUND(VALUE(SUBSTITUTE(連結実質赤字比率に係る赤字・黒字の構成分析!F$37,"▲", "-")), 2)), NA())</f>
        <v>0.75</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0.95</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0.08</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0.41</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0.87</v>
      </c>
    </row>
    <row r="34" spans="1:16" x14ac:dyDescent="0.15">
      <c r="A34" s="168" t="str">
        <f>IF(連結実質赤字比率に係る赤字・黒字の構成分析!C$36="",NA(),連結実質赤字比率に係る赤字・黒字の構成分析!C$36)</f>
        <v>大田市水道事業会計</v>
      </c>
      <c r="B34" s="168" t="e">
        <f>IF(ROUND(VALUE(SUBSTITUTE(連結実質赤字比率に係る赤字・黒字の構成分析!F$36,"▲", "-")), 2) &lt; 0, ABS(ROUND(VALUE(SUBSTITUTE(連結実質赤字比率に係る赤字・黒字の構成分析!F$36,"▲", "-")), 2)), NA())</f>
        <v>#N/A</v>
      </c>
      <c r="C34" s="168">
        <f>IF(ROUND(VALUE(SUBSTITUTE(連結実質赤字比率に係る赤字・黒字の構成分析!F$36,"▲", "-")), 2) &gt;= 0, ABS(ROUND(VALUE(SUBSTITUTE(連結実質赤字比率に係る赤字・黒字の構成分析!F$36,"▲", "-")), 2)), NA())</f>
        <v>4.92</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4.87</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4.74</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4.3600000000000003</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4.1399999999999997</v>
      </c>
    </row>
    <row r="35" spans="1:16" x14ac:dyDescent="0.15">
      <c r="A35" s="168" t="str">
        <f>IF(連結実質赤字比率に係る赤字・黒字の構成分析!C$35="",NA(),連結実質赤字比率に係る赤字・黒字の構成分析!C$35)</f>
        <v>一般会計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1.75</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2.36</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2.93</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2.1800000000000002</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6.04</v>
      </c>
    </row>
    <row r="36" spans="1:16" x14ac:dyDescent="0.15">
      <c r="A36" s="168" t="str">
        <f>IF(連結実質赤字比率に係る赤字・黒字の構成分析!C$34="",NA(),連結実質赤字比率に係る赤字・黒字の構成分析!C$34)</f>
        <v>大田市病院事業会計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2.83</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2.97</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1.41</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2.36</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6.31</v>
      </c>
    </row>
    <row r="39" spans="1:16" x14ac:dyDescent="0.15">
      <c r="A39" s="137" t="s">
        <v>60</v>
      </c>
    </row>
    <row r="40" spans="1:16" x14ac:dyDescent="0.15">
      <c r="A40" s="169"/>
      <c r="B40" s="169" t="str">
        <f>'実質公債費比率（分子）の構造'!K$44</f>
        <v>H29</v>
      </c>
      <c r="C40" s="169"/>
      <c r="D40" s="169"/>
      <c r="E40" s="169" t="str">
        <f>'実質公債費比率（分子）の構造'!L$44</f>
        <v>H30</v>
      </c>
      <c r="F40" s="169"/>
      <c r="G40" s="169"/>
      <c r="H40" s="169" t="str">
        <f>'実質公債費比率（分子）の構造'!M$44</f>
        <v>R01</v>
      </c>
      <c r="I40" s="169"/>
      <c r="J40" s="169"/>
      <c r="K40" s="169" t="str">
        <f>'実質公債費比率（分子）の構造'!N$44</f>
        <v>R02</v>
      </c>
      <c r="L40" s="169"/>
      <c r="M40" s="169"/>
      <c r="N40" s="169" t="str">
        <f>'実質公債費比率（分子）の構造'!O$44</f>
        <v>R03</v>
      </c>
      <c r="O40" s="169"/>
      <c r="P40" s="169"/>
    </row>
    <row r="41" spans="1:16" x14ac:dyDescent="0.15">
      <c r="A41" s="169"/>
      <c r="B41" s="169" t="s">
        <v>61</v>
      </c>
      <c r="C41" s="169"/>
      <c r="D41" s="169" t="s">
        <v>62</v>
      </c>
      <c r="E41" s="169" t="s">
        <v>61</v>
      </c>
      <c r="F41" s="169"/>
      <c r="G41" s="169" t="s">
        <v>62</v>
      </c>
      <c r="H41" s="169" t="s">
        <v>61</v>
      </c>
      <c r="I41" s="169"/>
      <c r="J41" s="169" t="s">
        <v>62</v>
      </c>
      <c r="K41" s="169" t="s">
        <v>61</v>
      </c>
      <c r="L41" s="169"/>
      <c r="M41" s="169" t="s">
        <v>62</v>
      </c>
      <c r="N41" s="169" t="s">
        <v>61</v>
      </c>
      <c r="O41" s="169"/>
      <c r="P41" s="169" t="s">
        <v>62</v>
      </c>
    </row>
    <row r="42" spans="1:16" x14ac:dyDescent="0.15">
      <c r="A42" s="169" t="s">
        <v>63</v>
      </c>
      <c r="B42" s="169"/>
      <c r="C42" s="169"/>
      <c r="D42" s="169">
        <f>'実質公債費比率（分子）の構造'!K$52</f>
        <v>2966</v>
      </c>
      <c r="E42" s="169"/>
      <c r="F42" s="169"/>
      <c r="G42" s="169">
        <f>'実質公債費比率（分子）の構造'!L$52</f>
        <v>3000</v>
      </c>
      <c r="H42" s="169"/>
      <c r="I42" s="169"/>
      <c r="J42" s="169">
        <f>'実質公債費比率（分子）の構造'!M$52</f>
        <v>3034</v>
      </c>
      <c r="K42" s="169"/>
      <c r="L42" s="169"/>
      <c r="M42" s="169">
        <f>'実質公債費比率（分子）の構造'!N$52</f>
        <v>2930</v>
      </c>
      <c r="N42" s="169"/>
      <c r="O42" s="169"/>
      <c r="P42" s="169">
        <f>'実質公債費比率（分子）の構造'!O$52</f>
        <v>2811</v>
      </c>
    </row>
    <row r="43" spans="1:16" x14ac:dyDescent="0.15">
      <c r="A43" s="169" t="s">
        <v>64</v>
      </c>
      <c r="B43" s="169" t="str">
        <f>'実質公債費比率（分子）の構造'!K$51</f>
        <v>-</v>
      </c>
      <c r="C43" s="169"/>
      <c r="D43" s="169"/>
      <c r="E43" s="169" t="str">
        <f>'実質公債費比率（分子）の構造'!L$51</f>
        <v>-</v>
      </c>
      <c r="F43" s="169"/>
      <c r="G43" s="169"/>
      <c r="H43" s="169" t="str">
        <f>'実質公債費比率（分子）の構造'!M$51</f>
        <v>-</v>
      </c>
      <c r="I43" s="169"/>
      <c r="J43" s="169"/>
      <c r="K43" s="169" t="str">
        <f>'実質公債費比率（分子）の構造'!N$51</f>
        <v>-</v>
      </c>
      <c r="L43" s="169"/>
      <c r="M43" s="169"/>
      <c r="N43" s="169">
        <f>'実質公債費比率（分子）の構造'!O$51</f>
        <v>0</v>
      </c>
      <c r="O43" s="169"/>
      <c r="P43" s="169"/>
    </row>
    <row r="44" spans="1:16" x14ac:dyDescent="0.15">
      <c r="A44" s="169" t="s">
        <v>65</v>
      </c>
      <c r="B44" s="169">
        <f>'実質公債費比率（分子）の構造'!K$50</f>
        <v>126</v>
      </c>
      <c r="C44" s="169"/>
      <c r="D44" s="169"/>
      <c r="E44" s="169">
        <f>'実質公債費比率（分子）の構造'!L$50</f>
        <v>119</v>
      </c>
      <c r="F44" s="169"/>
      <c r="G44" s="169"/>
      <c r="H44" s="169">
        <f>'実質公債費比率（分子）の構造'!M$50</f>
        <v>128</v>
      </c>
      <c r="I44" s="169"/>
      <c r="J44" s="169"/>
      <c r="K44" s="169">
        <f>'実質公債費比率（分子）の構造'!N$50</f>
        <v>130</v>
      </c>
      <c r="L44" s="169"/>
      <c r="M44" s="169"/>
      <c r="N44" s="169">
        <f>'実質公債費比率（分子）の構造'!O$50</f>
        <v>132</v>
      </c>
      <c r="O44" s="169"/>
      <c r="P44" s="169"/>
    </row>
    <row r="45" spans="1:16" x14ac:dyDescent="0.15">
      <c r="A45" s="169" t="s">
        <v>66</v>
      </c>
      <c r="B45" s="169" t="str">
        <f>'実質公債費比率（分子）の構造'!K$49</f>
        <v>-</v>
      </c>
      <c r="C45" s="169"/>
      <c r="D45" s="169"/>
      <c r="E45" s="169" t="str">
        <f>'実質公債費比率（分子）の構造'!L$49</f>
        <v>-</v>
      </c>
      <c r="F45" s="169"/>
      <c r="G45" s="169"/>
      <c r="H45" s="169" t="str">
        <f>'実質公債費比率（分子）の構造'!M$49</f>
        <v>-</v>
      </c>
      <c r="I45" s="169"/>
      <c r="J45" s="169"/>
      <c r="K45" s="169" t="str">
        <f>'実質公債費比率（分子）の構造'!N$49</f>
        <v>-</v>
      </c>
      <c r="L45" s="169"/>
      <c r="M45" s="169"/>
      <c r="N45" s="169" t="str">
        <f>'実質公債費比率（分子）の構造'!O$49</f>
        <v>-</v>
      </c>
      <c r="O45" s="169"/>
      <c r="P45" s="169"/>
    </row>
    <row r="46" spans="1:16" x14ac:dyDescent="0.15">
      <c r="A46" s="169" t="s">
        <v>67</v>
      </c>
      <c r="B46" s="169">
        <f>'実質公債費比率（分子）の構造'!K$48</f>
        <v>889</v>
      </c>
      <c r="C46" s="169"/>
      <c r="D46" s="169"/>
      <c r="E46" s="169">
        <f>'実質公債費比率（分子）の構造'!L$48</f>
        <v>911</v>
      </c>
      <c r="F46" s="169"/>
      <c r="G46" s="169"/>
      <c r="H46" s="169">
        <f>'実質公債費比率（分子）の構造'!M$48</f>
        <v>943</v>
      </c>
      <c r="I46" s="169"/>
      <c r="J46" s="169"/>
      <c r="K46" s="169">
        <f>'実質公債費比率（分子）の構造'!N$48</f>
        <v>661</v>
      </c>
      <c r="L46" s="169"/>
      <c r="M46" s="169"/>
      <c r="N46" s="169">
        <f>'実質公債費比率（分子）の構造'!O$48</f>
        <v>744</v>
      </c>
      <c r="O46" s="169"/>
      <c r="P46" s="169"/>
    </row>
    <row r="47" spans="1:16" x14ac:dyDescent="0.15">
      <c r="A47" s="169" t="s">
        <v>68</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x14ac:dyDescent="0.15">
      <c r="A48" s="169" t="s">
        <v>69</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x14ac:dyDescent="0.15">
      <c r="A49" s="169" t="s">
        <v>70</v>
      </c>
      <c r="B49" s="169">
        <f>'実質公債費比率（分子）の構造'!K$45</f>
        <v>3492</v>
      </c>
      <c r="C49" s="169"/>
      <c r="D49" s="169"/>
      <c r="E49" s="169">
        <f>'実質公債費比率（分子）の構造'!L$45</f>
        <v>3381</v>
      </c>
      <c r="F49" s="169"/>
      <c r="G49" s="169"/>
      <c r="H49" s="169">
        <f>'実質公債費比率（分子）の構造'!M$45</f>
        <v>3369</v>
      </c>
      <c r="I49" s="169"/>
      <c r="J49" s="169"/>
      <c r="K49" s="169">
        <f>'実質公債費比率（分子）の構造'!N$45</f>
        <v>3307</v>
      </c>
      <c r="L49" s="169"/>
      <c r="M49" s="169"/>
      <c r="N49" s="169">
        <f>'実質公債費比率（分子）の構造'!O$45</f>
        <v>3236</v>
      </c>
      <c r="O49" s="169"/>
      <c r="P49" s="169"/>
    </row>
    <row r="50" spans="1:16" x14ac:dyDescent="0.15">
      <c r="A50" s="169" t="s">
        <v>71</v>
      </c>
      <c r="B50" s="169" t="e">
        <f>NA()</f>
        <v>#N/A</v>
      </c>
      <c r="C50" s="169">
        <f>IF(ISNUMBER('実質公債費比率（分子）の構造'!K$53),'実質公債費比率（分子）の構造'!K$53,NA())</f>
        <v>1541</v>
      </c>
      <c r="D50" s="169" t="e">
        <f>NA()</f>
        <v>#N/A</v>
      </c>
      <c r="E50" s="169" t="e">
        <f>NA()</f>
        <v>#N/A</v>
      </c>
      <c r="F50" s="169">
        <f>IF(ISNUMBER('実質公債費比率（分子）の構造'!L$53),'実質公債費比率（分子）の構造'!L$53,NA())</f>
        <v>1411</v>
      </c>
      <c r="G50" s="169" t="e">
        <f>NA()</f>
        <v>#N/A</v>
      </c>
      <c r="H50" s="169" t="e">
        <f>NA()</f>
        <v>#N/A</v>
      </c>
      <c r="I50" s="169">
        <f>IF(ISNUMBER('実質公債費比率（分子）の構造'!M$53),'実質公債費比率（分子）の構造'!M$53,NA())</f>
        <v>1406</v>
      </c>
      <c r="J50" s="169" t="e">
        <f>NA()</f>
        <v>#N/A</v>
      </c>
      <c r="K50" s="169" t="e">
        <f>NA()</f>
        <v>#N/A</v>
      </c>
      <c r="L50" s="169">
        <f>IF(ISNUMBER('実質公債費比率（分子）の構造'!N$53),'実質公債費比率（分子）の構造'!N$53,NA())</f>
        <v>1168</v>
      </c>
      <c r="M50" s="169" t="e">
        <f>NA()</f>
        <v>#N/A</v>
      </c>
      <c r="N50" s="169" t="e">
        <f>NA()</f>
        <v>#N/A</v>
      </c>
      <c r="O50" s="169">
        <f>IF(ISNUMBER('実質公債費比率（分子）の構造'!O$53),'実質公債費比率（分子）の構造'!O$53,NA())</f>
        <v>1301</v>
      </c>
      <c r="P50" s="169" t="e">
        <f>NA()</f>
        <v>#N/A</v>
      </c>
    </row>
    <row r="53" spans="1:16" x14ac:dyDescent="0.15">
      <c r="A53" s="137" t="s">
        <v>72</v>
      </c>
    </row>
    <row r="54" spans="1:16" x14ac:dyDescent="0.15">
      <c r="A54" s="168"/>
      <c r="B54" s="168" t="str">
        <f>'将来負担比率（分子）の構造'!I$40</f>
        <v>H29</v>
      </c>
      <c r="C54" s="168"/>
      <c r="D54" s="168"/>
      <c r="E54" s="168" t="str">
        <f>'将来負担比率（分子）の構造'!J$40</f>
        <v>H30</v>
      </c>
      <c r="F54" s="168"/>
      <c r="G54" s="168"/>
      <c r="H54" s="168" t="str">
        <f>'将来負担比率（分子）の構造'!K$40</f>
        <v>R01</v>
      </c>
      <c r="I54" s="168"/>
      <c r="J54" s="168"/>
      <c r="K54" s="168" t="str">
        <f>'将来負担比率（分子）の構造'!L$40</f>
        <v>R02</v>
      </c>
      <c r="L54" s="168"/>
      <c r="M54" s="168"/>
      <c r="N54" s="168" t="str">
        <f>'将来負担比率（分子）の構造'!M$40</f>
        <v>R03</v>
      </c>
      <c r="O54" s="168"/>
      <c r="P54" s="168"/>
    </row>
    <row r="55" spans="1:16" x14ac:dyDescent="0.15">
      <c r="A55" s="168"/>
      <c r="B55" s="168" t="s">
        <v>73</v>
      </c>
      <c r="C55" s="168"/>
      <c r="D55" s="168" t="s">
        <v>74</v>
      </c>
      <c r="E55" s="168" t="s">
        <v>73</v>
      </c>
      <c r="F55" s="168"/>
      <c r="G55" s="168" t="s">
        <v>74</v>
      </c>
      <c r="H55" s="168" t="s">
        <v>73</v>
      </c>
      <c r="I55" s="168"/>
      <c r="J55" s="168" t="s">
        <v>74</v>
      </c>
      <c r="K55" s="168" t="s">
        <v>73</v>
      </c>
      <c r="L55" s="168"/>
      <c r="M55" s="168" t="s">
        <v>74</v>
      </c>
      <c r="N55" s="168" t="s">
        <v>73</v>
      </c>
      <c r="O55" s="168"/>
      <c r="P55" s="168" t="s">
        <v>74</v>
      </c>
    </row>
    <row r="56" spans="1:16" x14ac:dyDescent="0.15">
      <c r="A56" s="168" t="s">
        <v>43</v>
      </c>
      <c r="B56" s="168"/>
      <c r="C56" s="168"/>
      <c r="D56" s="168">
        <f>'将来負担比率（分子）の構造'!I$52</f>
        <v>27789</v>
      </c>
      <c r="E56" s="168"/>
      <c r="F56" s="168"/>
      <c r="G56" s="168">
        <f>'将来負担比率（分子）の構造'!J$52</f>
        <v>28187</v>
      </c>
      <c r="H56" s="168"/>
      <c r="I56" s="168"/>
      <c r="J56" s="168">
        <f>'将来負担比率（分子）の構造'!K$52</f>
        <v>33599</v>
      </c>
      <c r="K56" s="168"/>
      <c r="L56" s="168"/>
      <c r="M56" s="168">
        <f>'将来負担比率（分子）の構造'!L$52</f>
        <v>32988</v>
      </c>
      <c r="N56" s="168"/>
      <c r="O56" s="168"/>
      <c r="P56" s="168">
        <f>'将来負担比率（分子）の構造'!M$52</f>
        <v>33049</v>
      </c>
    </row>
    <row r="57" spans="1:16" x14ac:dyDescent="0.15">
      <c r="A57" s="168" t="s">
        <v>42</v>
      </c>
      <c r="B57" s="168"/>
      <c r="C57" s="168"/>
      <c r="D57" s="168">
        <f>'将来負担比率（分子）の構造'!I$51</f>
        <v>1524</v>
      </c>
      <c r="E57" s="168"/>
      <c r="F57" s="168"/>
      <c r="G57" s="168">
        <f>'将来負担比率（分子）の構造'!J$51</f>
        <v>1425</v>
      </c>
      <c r="H57" s="168"/>
      <c r="I57" s="168"/>
      <c r="J57" s="168">
        <f>'将来負担比率（分子）の構造'!K$51</f>
        <v>1376</v>
      </c>
      <c r="K57" s="168"/>
      <c r="L57" s="168"/>
      <c r="M57" s="168">
        <f>'将来負担比率（分子）の構造'!L$51</f>
        <v>1468</v>
      </c>
      <c r="N57" s="168"/>
      <c r="O57" s="168"/>
      <c r="P57" s="168">
        <f>'将来負担比率（分子）の構造'!M$51</f>
        <v>1635</v>
      </c>
    </row>
    <row r="58" spans="1:16" x14ac:dyDescent="0.15">
      <c r="A58" s="168" t="s">
        <v>41</v>
      </c>
      <c r="B58" s="168"/>
      <c r="C58" s="168"/>
      <c r="D58" s="168">
        <f>'将来負担比率（分子）の構造'!I$50</f>
        <v>6600</v>
      </c>
      <c r="E58" s="168"/>
      <c r="F58" s="168"/>
      <c r="G58" s="168">
        <f>'将来負担比率（分子）の構造'!J$50</f>
        <v>5334</v>
      </c>
      <c r="H58" s="168"/>
      <c r="I58" s="168"/>
      <c r="J58" s="168">
        <f>'将来負担比率（分子）の構造'!K$50</f>
        <v>4660</v>
      </c>
      <c r="K58" s="168"/>
      <c r="L58" s="168"/>
      <c r="M58" s="168">
        <f>'将来負担比率（分子）の構造'!L$50</f>
        <v>4336</v>
      </c>
      <c r="N58" s="168"/>
      <c r="O58" s="168"/>
      <c r="P58" s="168">
        <f>'将来負担比率（分子）の構造'!M$50</f>
        <v>4470</v>
      </c>
    </row>
    <row r="59" spans="1:16" x14ac:dyDescent="0.15">
      <c r="A59" s="168" t="s">
        <v>39</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x14ac:dyDescent="0.15">
      <c r="A60" s="168" t="s">
        <v>38</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x14ac:dyDescent="0.15">
      <c r="A61" s="168" t="s">
        <v>36</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x14ac:dyDescent="0.15">
      <c r="A62" s="168" t="s">
        <v>35</v>
      </c>
      <c r="B62" s="168">
        <f>'将来負担比率（分子）の構造'!I$45</f>
        <v>4329</v>
      </c>
      <c r="C62" s="168"/>
      <c r="D62" s="168"/>
      <c r="E62" s="168">
        <f>'将来負担比率（分子）の構造'!J$45</f>
        <v>4105</v>
      </c>
      <c r="F62" s="168"/>
      <c r="G62" s="168"/>
      <c r="H62" s="168">
        <f>'将来負担比率（分子）の構造'!K$45</f>
        <v>4056</v>
      </c>
      <c r="I62" s="168"/>
      <c r="J62" s="168"/>
      <c r="K62" s="168">
        <f>'将来負担比率（分子）の構造'!L$45</f>
        <v>3980</v>
      </c>
      <c r="L62" s="168"/>
      <c r="M62" s="168"/>
      <c r="N62" s="168">
        <f>'将来負担比率（分子）の構造'!M$45</f>
        <v>3904</v>
      </c>
      <c r="O62" s="168"/>
      <c r="P62" s="168"/>
    </row>
    <row r="63" spans="1:16" x14ac:dyDescent="0.15">
      <c r="A63" s="168" t="s">
        <v>34</v>
      </c>
      <c r="B63" s="168" t="str">
        <f>'将来負担比率（分子）の構造'!I$44</f>
        <v>-</v>
      </c>
      <c r="C63" s="168"/>
      <c r="D63" s="168"/>
      <c r="E63" s="168" t="str">
        <f>'将来負担比率（分子）の構造'!J$44</f>
        <v>-</v>
      </c>
      <c r="F63" s="168"/>
      <c r="G63" s="168"/>
      <c r="H63" s="168" t="str">
        <f>'将来負担比率（分子）の構造'!K$44</f>
        <v>-</v>
      </c>
      <c r="I63" s="168"/>
      <c r="J63" s="168"/>
      <c r="K63" s="168" t="str">
        <f>'将来負担比率（分子）の構造'!L$44</f>
        <v>-</v>
      </c>
      <c r="L63" s="168"/>
      <c r="M63" s="168"/>
      <c r="N63" s="168" t="str">
        <f>'将来負担比率（分子）の構造'!M$44</f>
        <v>-</v>
      </c>
      <c r="O63" s="168"/>
      <c r="P63" s="168"/>
    </row>
    <row r="64" spans="1:16" x14ac:dyDescent="0.15">
      <c r="A64" s="168" t="s">
        <v>33</v>
      </c>
      <c r="B64" s="168">
        <f>'将来負担比率（分子）の構造'!I$43</f>
        <v>9935</v>
      </c>
      <c r="C64" s="168"/>
      <c r="D64" s="168"/>
      <c r="E64" s="168">
        <f>'将来負担比率（分子）の構造'!J$43</f>
        <v>10846</v>
      </c>
      <c r="F64" s="168"/>
      <c r="G64" s="168"/>
      <c r="H64" s="168">
        <f>'将来負担比率（分子）の構造'!K$43</f>
        <v>15416</v>
      </c>
      <c r="I64" s="168"/>
      <c r="J64" s="168"/>
      <c r="K64" s="168">
        <f>'将来負担比率（分子）の構造'!L$43</f>
        <v>12627</v>
      </c>
      <c r="L64" s="168"/>
      <c r="M64" s="168"/>
      <c r="N64" s="168">
        <f>'将来負担比率（分子）の構造'!M$43</f>
        <v>12867</v>
      </c>
      <c r="O64" s="168"/>
      <c r="P64" s="168"/>
    </row>
    <row r="65" spans="1:16" x14ac:dyDescent="0.15">
      <c r="A65" s="168" t="s">
        <v>32</v>
      </c>
      <c r="B65" s="168">
        <f>'将来負担比率（分子）の構造'!I$42</f>
        <v>774</v>
      </c>
      <c r="C65" s="168"/>
      <c r="D65" s="168"/>
      <c r="E65" s="168">
        <f>'将来負担比率（分子）の構造'!J$42</f>
        <v>554</v>
      </c>
      <c r="F65" s="168"/>
      <c r="G65" s="168"/>
      <c r="H65" s="168">
        <f>'将来負担比率（分子）の構造'!K$42</f>
        <v>443</v>
      </c>
      <c r="I65" s="168"/>
      <c r="J65" s="168"/>
      <c r="K65" s="168">
        <f>'将来負担比率（分子）の構造'!L$42</f>
        <v>320</v>
      </c>
      <c r="L65" s="168"/>
      <c r="M65" s="168"/>
      <c r="N65" s="168">
        <f>'将来負担比率（分子）の構造'!M$42</f>
        <v>44</v>
      </c>
      <c r="O65" s="168"/>
      <c r="P65" s="168"/>
    </row>
    <row r="66" spans="1:16" x14ac:dyDescent="0.15">
      <c r="A66" s="168" t="s">
        <v>31</v>
      </c>
      <c r="B66" s="168">
        <f>'将来負担比率（分子）の構造'!I$41</f>
        <v>30885</v>
      </c>
      <c r="C66" s="168"/>
      <c r="D66" s="168"/>
      <c r="E66" s="168">
        <f>'将来負担比率（分子）の構造'!J$41</f>
        <v>30042</v>
      </c>
      <c r="F66" s="168"/>
      <c r="G66" s="168"/>
      <c r="H66" s="168">
        <f>'将来負担比率（分子）の構造'!K$41</f>
        <v>30585</v>
      </c>
      <c r="I66" s="168"/>
      <c r="J66" s="168"/>
      <c r="K66" s="168">
        <f>'将来負担比率（分子）の構造'!L$41</f>
        <v>31149</v>
      </c>
      <c r="L66" s="168"/>
      <c r="M66" s="168"/>
      <c r="N66" s="168">
        <f>'将来負担比率（分子）の構造'!M$41</f>
        <v>32053</v>
      </c>
      <c r="O66" s="168"/>
      <c r="P66" s="168"/>
    </row>
    <row r="67" spans="1:16" x14ac:dyDescent="0.15">
      <c r="A67" s="168" t="s">
        <v>75</v>
      </c>
      <c r="B67" s="168" t="e">
        <f>NA()</f>
        <v>#N/A</v>
      </c>
      <c r="C67" s="168">
        <f>IF(ISNUMBER('将来負担比率（分子）の構造'!I$53), IF('将来負担比率（分子）の構造'!I$53 &lt; 0, 0, '将来負担比率（分子）の構造'!I$53), NA())</f>
        <v>10010</v>
      </c>
      <c r="D67" s="168" t="e">
        <f>NA()</f>
        <v>#N/A</v>
      </c>
      <c r="E67" s="168" t="e">
        <f>NA()</f>
        <v>#N/A</v>
      </c>
      <c r="F67" s="168">
        <f>IF(ISNUMBER('将来負担比率（分子）の構造'!J$53), IF('将来負担比率（分子）の構造'!J$53 &lt; 0, 0, '将来負担比率（分子）の構造'!J$53), NA())</f>
        <v>10601</v>
      </c>
      <c r="G67" s="168" t="e">
        <f>NA()</f>
        <v>#N/A</v>
      </c>
      <c r="H67" s="168" t="e">
        <f>NA()</f>
        <v>#N/A</v>
      </c>
      <c r="I67" s="168">
        <f>IF(ISNUMBER('将来負担比率（分子）の構造'!K$53), IF('将来負担比率（分子）の構造'!K$53 &lt; 0, 0, '将来負担比率（分子）の構造'!K$53), NA())</f>
        <v>10865</v>
      </c>
      <c r="J67" s="168" t="e">
        <f>NA()</f>
        <v>#N/A</v>
      </c>
      <c r="K67" s="168" t="e">
        <f>NA()</f>
        <v>#N/A</v>
      </c>
      <c r="L67" s="168">
        <f>IF(ISNUMBER('将来負担比率（分子）の構造'!L$53), IF('将来負担比率（分子）の構造'!L$53 &lt; 0, 0, '将来負担比率（分子）の構造'!L$53), NA())</f>
        <v>9283</v>
      </c>
      <c r="M67" s="168" t="e">
        <f>NA()</f>
        <v>#N/A</v>
      </c>
      <c r="N67" s="168" t="e">
        <f>NA()</f>
        <v>#N/A</v>
      </c>
      <c r="O67" s="168">
        <f>IF(ISNUMBER('将来負担比率（分子）の構造'!M$53), IF('将来負担比率（分子）の構造'!M$53 &lt; 0, 0, '将来負担比率（分子）の構造'!M$53), NA())</f>
        <v>9714</v>
      </c>
      <c r="P67" s="168" t="e">
        <f>NA()</f>
        <v>#N/A</v>
      </c>
    </row>
    <row r="70" spans="1:16" x14ac:dyDescent="0.15">
      <c r="A70" s="170" t="s">
        <v>76</v>
      </c>
      <c r="B70" s="170"/>
      <c r="C70" s="170"/>
      <c r="D70" s="170"/>
      <c r="E70" s="170"/>
      <c r="F70" s="170"/>
    </row>
    <row r="71" spans="1:16" x14ac:dyDescent="0.15">
      <c r="A71" s="171"/>
      <c r="B71" s="171" t="str">
        <f>基金残高に係る経年分析!F54</f>
        <v>R01</v>
      </c>
      <c r="C71" s="171" t="str">
        <f>基金残高に係る経年分析!G54</f>
        <v>R02</v>
      </c>
      <c r="D71" s="171" t="str">
        <f>基金残高に係る経年分析!H54</f>
        <v>R03</v>
      </c>
    </row>
    <row r="72" spans="1:16" x14ac:dyDescent="0.15">
      <c r="A72" s="171" t="s">
        <v>77</v>
      </c>
      <c r="B72" s="172">
        <f>基金残高に係る経年分析!F55</f>
        <v>1624</v>
      </c>
      <c r="C72" s="172">
        <f>基金残高に係る経年分析!G55</f>
        <v>1624</v>
      </c>
      <c r="D72" s="172">
        <f>基金残高に係る経年分析!H55</f>
        <v>1625</v>
      </c>
    </row>
    <row r="73" spans="1:16" x14ac:dyDescent="0.15">
      <c r="A73" s="171" t="s">
        <v>78</v>
      </c>
      <c r="B73" s="172">
        <f>基金残高に係る経年分析!F56</f>
        <v>989</v>
      </c>
      <c r="C73" s="172">
        <f>基金残高に係る経年分析!G56</f>
        <v>789</v>
      </c>
      <c r="D73" s="172">
        <f>基金残高に係る経年分析!H56</f>
        <v>827</v>
      </c>
    </row>
    <row r="74" spans="1:16" x14ac:dyDescent="0.15">
      <c r="A74" s="171" t="s">
        <v>79</v>
      </c>
      <c r="B74" s="172">
        <f>基金残高に係る経年分析!F57</f>
        <v>3325</v>
      </c>
      <c r="C74" s="172">
        <f>基金残高に係る経年分析!G57</f>
        <v>2990</v>
      </c>
      <c r="D74" s="172">
        <f>基金残高に係る経年分析!H57</f>
        <v>2823</v>
      </c>
    </row>
  </sheetData>
  <sheetProtection algorithmName="SHA-512" hashValue="sii4brNxLJcJDhze727MSINU9c7uvg0aWztXMWDgs+yoChwS3vmTFrYx27V3dzlDDhHBywFWEuqu1Jf0tXhU1g==" saltValue="Hpx2C3J57CT7UYmRcA8zd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election activeCell="AD22" sqref="AD22:AK22"/>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5" customWidth="1"/>
    <col min="134" max="143" width="1.625" style="208" customWidth="1"/>
    <col min="144" max="16384" width="0" style="208" hidden="1"/>
  </cols>
  <sheetData>
    <row r="1" spans="2:143" ht="22.5" customHeight="1" thickBot="1" x14ac:dyDescent="0.2">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46" t="s">
        <v>210</v>
      </c>
      <c r="DI1" s="747"/>
      <c r="DJ1" s="747"/>
      <c r="DK1" s="747"/>
      <c r="DL1" s="747"/>
      <c r="DM1" s="747"/>
      <c r="DN1" s="748"/>
      <c r="DO1" s="208"/>
      <c r="DP1" s="746" t="s">
        <v>211</v>
      </c>
      <c r="DQ1" s="747"/>
      <c r="DR1" s="747"/>
      <c r="DS1" s="747"/>
      <c r="DT1" s="747"/>
      <c r="DU1" s="747"/>
      <c r="DV1" s="747"/>
      <c r="DW1" s="747"/>
      <c r="DX1" s="747"/>
      <c r="DY1" s="747"/>
      <c r="DZ1" s="747"/>
      <c r="EA1" s="747"/>
      <c r="EB1" s="747"/>
      <c r="EC1" s="748"/>
      <c r="ED1" s="206"/>
      <c r="EE1" s="206"/>
      <c r="EF1" s="206"/>
      <c r="EG1" s="206"/>
      <c r="EH1" s="206"/>
      <c r="EI1" s="206"/>
      <c r="EJ1" s="206"/>
      <c r="EK1" s="206"/>
      <c r="EL1" s="206"/>
      <c r="EM1" s="206"/>
    </row>
    <row r="2" spans="2:143" ht="22.5" customHeight="1" x14ac:dyDescent="0.15">
      <c r="B2" s="209" t="s">
        <v>212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8" t="s">
        <v>213</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214</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215</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216</v>
      </c>
      <c r="S4" s="689"/>
      <c r="T4" s="689"/>
      <c r="U4" s="689"/>
      <c r="V4" s="689"/>
      <c r="W4" s="689"/>
      <c r="X4" s="689"/>
      <c r="Y4" s="690"/>
      <c r="Z4" s="688" t="s">
        <v>217</v>
      </c>
      <c r="AA4" s="689"/>
      <c r="AB4" s="689"/>
      <c r="AC4" s="690"/>
      <c r="AD4" s="688" t="s">
        <v>218</v>
      </c>
      <c r="AE4" s="689"/>
      <c r="AF4" s="689"/>
      <c r="AG4" s="689"/>
      <c r="AH4" s="689"/>
      <c r="AI4" s="689"/>
      <c r="AJ4" s="689"/>
      <c r="AK4" s="690"/>
      <c r="AL4" s="688" t="s">
        <v>217</v>
      </c>
      <c r="AM4" s="689"/>
      <c r="AN4" s="689"/>
      <c r="AO4" s="690"/>
      <c r="AP4" s="749" t="s">
        <v>219</v>
      </c>
      <c r="AQ4" s="749"/>
      <c r="AR4" s="749"/>
      <c r="AS4" s="749"/>
      <c r="AT4" s="749"/>
      <c r="AU4" s="749"/>
      <c r="AV4" s="749"/>
      <c r="AW4" s="749"/>
      <c r="AX4" s="749"/>
      <c r="AY4" s="749"/>
      <c r="AZ4" s="749"/>
      <c r="BA4" s="749"/>
      <c r="BB4" s="749"/>
      <c r="BC4" s="749"/>
      <c r="BD4" s="749"/>
      <c r="BE4" s="749"/>
      <c r="BF4" s="749"/>
      <c r="BG4" s="749" t="s">
        <v>220</v>
      </c>
      <c r="BH4" s="749"/>
      <c r="BI4" s="749"/>
      <c r="BJ4" s="749"/>
      <c r="BK4" s="749"/>
      <c r="BL4" s="749"/>
      <c r="BM4" s="749"/>
      <c r="BN4" s="749"/>
      <c r="BO4" s="749" t="s">
        <v>217</v>
      </c>
      <c r="BP4" s="749"/>
      <c r="BQ4" s="749"/>
      <c r="BR4" s="749"/>
      <c r="BS4" s="749" t="s">
        <v>221</v>
      </c>
      <c r="BT4" s="749"/>
      <c r="BU4" s="749"/>
      <c r="BV4" s="749"/>
      <c r="BW4" s="749"/>
      <c r="BX4" s="749"/>
      <c r="BY4" s="749"/>
      <c r="BZ4" s="749"/>
      <c r="CA4" s="749"/>
      <c r="CB4" s="749"/>
      <c r="CD4" s="731" t="s">
        <v>222</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212" customFormat="1" ht="11.25" customHeight="1" x14ac:dyDescent="0.15">
      <c r="B5" s="695" t="s">
        <v>223</v>
      </c>
      <c r="C5" s="696"/>
      <c r="D5" s="696"/>
      <c r="E5" s="696"/>
      <c r="F5" s="696"/>
      <c r="G5" s="696"/>
      <c r="H5" s="696"/>
      <c r="I5" s="696"/>
      <c r="J5" s="696"/>
      <c r="K5" s="696"/>
      <c r="L5" s="696"/>
      <c r="M5" s="696"/>
      <c r="N5" s="696"/>
      <c r="O5" s="696"/>
      <c r="P5" s="696"/>
      <c r="Q5" s="697"/>
      <c r="R5" s="682">
        <v>3756828</v>
      </c>
      <c r="S5" s="683"/>
      <c r="T5" s="683"/>
      <c r="U5" s="683"/>
      <c r="V5" s="683"/>
      <c r="W5" s="683"/>
      <c r="X5" s="683"/>
      <c r="Y5" s="726"/>
      <c r="Z5" s="744">
        <v>13</v>
      </c>
      <c r="AA5" s="744"/>
      <c r="AB5" s="744"/>
      <c r="AC5" s="744"/>
      <c r="AD5" s="745">
        <v>3695851</v>
      </c>
      <c r="AE5" s="745"/>
      <c r="AF5" s="745"/>
      <c r="AG5" s="745"/>
      <c r="AH5" s="745"/>
      <c r="AI5" s="745"/>
      <c r="AJ5" s="745"/>
      <c r="AK5" s="745"/>
      <c r="AL5" s="727">
        <v>26.7</v>
      </c>
      <c r="AM5" s="700"/>
      <c r="AN5" s="700"/>
      <c r="AO5" s="728"/>
      <c r="AP5" s="695" t="s">
        <v>224</v>
      </c>
      <c r="AQ5" s="696"/>
      <c r="AR5" s="696"/>
      <c r="AS5" s="696"/>
      <c r="AT5" s="696"/>
      <c r="AU5" s="696"/>
      <c r="AV5" s="696"/>
      <c r="AW5" s="696"/>
      <c r="AX5" s="696"/>
      <c r="AY5" s="696"/>
      <c r="AZ5" s="696"/>
      <c r="BA5" s="696"/>
      <c r="BB5" s="696"/>
      <c r="BC5" s="696"/>
      <c r="BD5" s="696"/>
      <c r="BE5" s="696"/>
      <c r="BF5" s="697"/>
      <c r="BG5" s="629">
        <v>3692176</v>
      </c>
      <c r="BH5" s="630"/>
      <c r="BI5" s="630"/>
      <c r="BJ5" s="630"/>
      <c r="BK5" s="630"/>
      <c r="BL5" s="630"/>
      <c r="BM5" s="630"/>
      <c r="BN5" s="631"/>
      <c r="BO5" s="656">
        <v>98.3</v>
      </c>
      <c r="BP5" s="656"/>
      <c r="BQ5" s="656"/>
      <c r="BR5" s="656"/>
      <c r="BS5" s="657">
        <v>301015</v>
      </c>
      <c r="BT5" s="657"/>
      <c r="BU5" s="657"/>
      <c r="BV5" s="657"/>
      <c r="BW5" s="657"/>
      <c r="BX5" s="657"/>
      <c r="BY5" s="657"/>
      <c r="BZ5" s="657"/>
      <c r="CA5" s="657"/>
      <c r="CB5" s="715"/>
      <c r="CD5" s="731" t="s">
        <v>219</v>
      </c>
      <c r="CE5" s="732"/>
      <c r="CF5" s="732"/>
      <c r="CG5" s="732"/>
      <c r="CH5" s="732"/>
      <c r="CI5" s="732"/>
      <c r="CJ5" s="732"/>
      <c r="CK5" s="732"/>
      <c r="CL5" s="732"/>
      <c r="CM5" s="732"/>
      <c r="CN5" s="732"/>
      <c r="CO5" s="732"/>
      <c r="CP5" s="732"/>
      <c r="CQ5" s="733"/>
      <c r="CR5" s="731" t="s">
        <v>225</v>
      </c>
      <c r="CS5" s="732"/>
      <c r="CT5" s="732"/>
      <c r="CU5" s="732"/>
      <c r="CV5" s="732"/>
      <c r="CW5" s="732"/>
      <c r="CX5" s="732"/>
      <c r="CY5" s="733"/>
      <c r="CZ5" s="731" t="s">
        <v>217</v>
      </c>
      <c r="DA5" s="732"/>
      <c r="DB5" s="732"/>
      <c r="DC5" s="733"/>
      <c r="DD5" s="731" t="s">
        <v>226</v>
      </c>
      <c r="DE5" s="732"/>
      <c r="DF5" s="732"/>
      <c r="DG5" s="732"/>
      <c r="DH5" s="732"/>
      <c r="DI5" s="732"/>
      <c r="DJ5" s="732"/>
      <c r="DK5" s="732"/>
      <c r="DL5" s="732"/>
      <c r="DM5" s="732"/>
      <c r="DN5" s="732"/>
      <c r="DO5" s="732"/>
      <c r="DP5" s="733"/>
      <c r="DQ5" s="731" t="s">
        <v>227</v>
      </c>
      <c r="DR5" s="732"/>
      <c r="DS5" s="732"/>
      <c r="DT5" s="732"/>
      <c r="DU5" s="732"/>
      <c r="DV5" s="732"/>
      <c r="DW5" s="732"/>
      <c r="DX5" s="732"/>
      <c r="DY5" s="732"/>
      <c r="DZ5" s="732"/>
      <c r="EA5" s="732"/>
      <c r="EB5" s="732"/>
      <c r="EC5" s="733"/>
    </row>
    <row r="6" spans="2:143" ht="11.25" customHeight="1" x14ac:dyDescent="0.15">
      <c r="B6" s="626" t="s">
        <v>228</v>
      </c>
      <c r="C6" s="627"/>
      <c r="D6" s="627"/>
      <c r="E6" s="627"/>
      <c r="F6" s="627"/>
      <c r="G6" s="627"/>
      <c r="H6" s="627"/>
      <c r="I6" s="627"/>
      <c r="J6" s="627"/>
      <c r="K6" s="627"/>
      <c r="L6" s="627"/>
      <c r="M6" s="627"/>
      <c r="N6" s="627"/>
      <c r="O6" s="627"/>
      <c r="P6" s="627"/>
      <c r="Q6" s="628"/>
      <c r="R6" s="629">
        <v>246651</v>
      </c>
      <c r="S6" s="630"/>
      <c r="T6" s="630"/>
      <c r="U6" s="630"/>
      <c r="V6" s="630"/>
      <c r="W6" s="630"/>
      <c r="X6" s="630"/>
      <c r="Y6" s="631"/>
      <c r="Z6" s="656">
        <v>0.9</v>
      </c>
      <c r="AA6" s="656"/>
      <c r="AB6" s="656"/>
      <c r="AC6" s="656"/>
      <c r="AD6" s="657">
        <v>246651</v>
      </c>
      <c r="AE6" s="657"/>
      <c r="AF6" s="657"/>
      <c r="AG6" s="657"/>
      <c r="AH6" s="657"/>
      <c r="AI6" s="657"/>
      <c r="AJ6" s="657"/>
      <c r="AK6" s="657"/>
      <c r="AL6" s="632">
        <v>1.8</v>
      </c>
      <c r="AM6" s="633"/>
      <c r="AN6" s="633"/>
      <c r="AO6" s="658"/>
      <c r="AP6" s="626" t="s">
        <v>229</v>
      </c>
      <c r="AQ6" s="627"/>
      <c r="AR6" s="627"/>
      <c r="AS6" s="627"/>
      <c r="AT6" s="627"/>
      <c r="AU6" s="627"/>
      <c r="AV6" s="627"/>
      <c r="AW6" s="627"/>
      <c r="AX6" s="627"/>
      <c r="AY6" s="627"/>
      <c r="AZ6" s="627"/>
      <c r="BA6" s="627"/>
      <c r="BB6" s="627"/>
      <c r="BC6" s="627"/>
      <c r="BD6" s="627"/>
      <c r="BE6" s="627"/>
      <c r="BF6" s="628"/>
      <c r="BG6" s="629">
        <v>3692176</v>
      </c>
      <c r="BH6" s="630"/>
      <c r="BI6" s="630"/>
      <c r="BJ6" s="630"/>
      <c r="BK6" s="630"/>
      <c r="BL6" s="630"/>
      <c r="BM6" s="630"/>
      <c r="BN6" s="631"/>
      <c r="BO6" s="656">
        <v>98.3</v>
      </c>
      <c r="BP6" s="656"/>
      <c r="BQ6" s="656"/>
      <c r="BR6" s="656"/>
      <c r="BS6" s="657">
        <v>301015</v>
      </c>
      <c r="BT6" s="657"/>
      <c r="BU6" s="657"/>
      <c r="BV6" s="657"/>
      <c r="BW6" s="657"/>
      <c r="BX6" s="657"/>
      <c r="BY6" s="657"/>
      <c r="BZ6" s="657"/>
      <c r="CA6" s="657"/>
      <c r="CB6" s="715"/>
      <c r="CD6" s="685" t="s">
        <v>230</v>
      </c>
      <c r="CE6" s="686"/>
      <c r="CF6" s="686"/>
      <c r="CG6" s="686"/>
      <c r="CH6" s="686"/>
      <c r="CI6" s="686"/>
      <c r="CJ6" s="686"/>
      <c r="CK6" s="686"/>
      <c r="CL6" s="686"/>
      <c r="CM6" s="686"/>
      <c r="CN6" s="686"/>
      <c r="CO6" s="686"/>
      <c r="CP6" s="686"/>
      <c r="CQ6" s="687"/>
      <c r="CR6" s="629">
        <v>158178</v>
      </c>
      <c r="CS6" s="630"/>
      <c r="CT6" s="630"/>
      <c r="CU6" s="630"/>
      <c r="CV6" s="630"/>
      <c r="CW6" s="630"/>
      <c r="CX6" s="630"/>
      <c r="CY6" s="631"/>
      <c r="CZ6" s="727">
        <v>0.6</v>
      </c>
      <c r="DA6" s="700"/>
      <c r="DB6" s="700"/>
      <c r="DC6" s="730"/>
      <c r="DD6" s="635" t="s">
        <v>128</v>
      </c>
      <c r="DE6" s="630"/>
      <c r="DF6" s="630"/>
      <c r="DG6" s="630"/>
      <c r="DH6" s="630"/>
      <c r="DI6" s="630"/>
      <c r="DJ6" s="630"/>
      <c r="DK6" s="630"/>
      <c r="DL6" s="630"/>
      <c r="DM6" s="630"/>
      <c r="DN6" s="630"/>
      <c r="DO6" s="630"/>
      <c r="DP6" s="631"/>
      <c r="DQ6" s="635">
        <v>158178</v>
      </c>
      <c r="DR6" s="630"/>
      <c r="DS6" s="630"/>
      <c r="DT6" s="630"/>
      <c r="DU6" s="630"/>
      <c r="DV6" s="630"/>
      <c r="DW6" s="630"/>
      <c r="DX6" s="630"/>
      <c r="DY6" s="630"/>
      <c r="DZ6" s="630"/>
      <c r="EA6" s="630"/>
      <c r="EB6" s="630"/>
      <c r="EC6" s="670"/>
    </row>
    <row r="7" spans="2:143" ht="11.25" customHeight="1" x14ac:dyDescent="0.15">
      <c r="B7" s="626" t="s">
        <v>231</v>
      </c>
      <c r="C7" s="627"/>
      <c r="D7" s="627"/>
      <c r="E7" s="627"/>
      <c r="F7" s="627"/>
      <c r="G7" s="627"/>
      <c r="H7" s="627"/>
      <c r="I7" s="627"/>
      <c r="J7" s="627"/>
      <c r="K7" s="627"/>
      <c r="L7" s="627"/>
      <c r="M7" s="627"/>
      <c r="N7" s="627"/>
      <c r="O7" s="627"/>
      <c r="P7" s="627"/>
      <c r="Q7" s="628"/>
      <c r="R7" s="629">
        <v>4099</v>
      </c>
      <c r="S7" s="630"/>
      <c r="T7" s="630"/>
      <c r="U7" s="630"/>
      <c r="V7" s="630"/>
      <c r="W7" s="630"/>
      <c r="X7" s="630"/>
      <c r="Y7" s="631"/>
      <c r="Z7" s="656">
        <v>0</v>
      </c>
      <c r="AA7" s="656"/>
      <c r="AB7" s="656"/>
      <c r="AC7" s="656"/>
      <c r="AD7" s="657">
        <v>4099</v>
      </c>
      <c r="AE7" s="657"/>
      <c r="AF7" s="657"/>
      <c r="AG7" s="657"/>
      <c r="AH7" s="657"/>
      <c r="AI7" s="657"/>
      <c r="AJ7" s="657"/>
      <c r="AK7" s="657"/>
      <c r="AL7" s="632">
        <v>0</v>
      </c>
      <c r="AM7" s="633"/>
      <c r="AN7" s="633"/>
      <c r="AO7" s="658"/>
      <c r="AP7" s="626" t="s">
        <v>232</v>
      </c>
      <c r="AQ7" s="627"/>
      <c r="AR7" s="627"/>
      <c r="AS7" s="627"/>
      <c r="AT7" s="627"/>
      <c r="AU7" s="627"/>
      <c r="AV7" s="627"/>
      <c r="AW7" s="627"/>
      <c r="AX7" s="627"/>
      <c r="AY7" s="627"/>
      <c r="AZ7" s="627"/>
      <c r="BA7" s="627"/>
      <c r="BB7" s="627"/>
      <c r="BC7" s="627"/>
      <c r="BD7" s="627"/>
      <c r="BE7" s="627"/>
      <c r="BF7" s="628"/>
      <c r="BG7" s="629">
        <v>1591212</v>
      </c>
      <c r="BH7" s="630"/>
      <c r="BI7" s="630"/>
      <c r="BJ7" s="630"/>
      <c r="BK7" s="630"/>
      <c r="BL7" s="630"/>
      <c r="BM7" s="630"/>
      <c r="BN7" s="631"/>
      <c r="BO7" s="656">
        <v>42.4</v>
      </c>
      <c r="BP7" s="656"/>
      <c r="BQ7" s="656"/>
      <c r="BR7" s="656"/>
      <c r="BS7" s="657">
        <v>82904</v>
      </c>
      <c r="BT7" s="657"/>
      <c r="BU7" s="657"/>
      <c r="BV7" s="657"/>
      <c r="BW7" s="657"/>
      <c r="BX7" s="657"/>
      <c r="BY7" s="657"/>
      <c r="BZ7" s="657"/>
      <c r="CA7" s="657"/>
      <c r="CB7" s="715"/>
      <c r="CD7" s="671" t="s">
        <v>233</v>
      </c>
      <c r="CE7" s="668"/>
      <c r="CF7" s="668"/>
      <c r="CG7" s="668"/>
      <c r="CH7" s="668"/>
      <c r="CI7" s="668"/>
      <c r="CJ7" s="668"/>
      <c r="CK7" s="668"/>
      <c r="CL7" s="668"/>
      <c r="CM7" s="668"/>
      <c r="CN7" s="668"/>
      <c r="CO7" s="668"/>
      <c r="CP7" s="668"/>
      <c r="CQ7" s="669"/>
      <c r="CR7" s="629">
        <v>4508005</v>
      </c>
      <c r="CS7" s="630"/>
      <c r="CT7" s="630"/>
      <c r="CU7" s="630"/>
      <c r="CV7" s="630"/>
      <c r="CW7" s="630"/>
      <c r="CX7" s="630"/>
      <c r="CY7" s="631"/>
      <c r="CZ7" s="656">
        <v>16.100000000000001</v>
      </c>
      <c r="DA7" s="656"/>
      <c r="DB7" s="656"/>
      <c r="DC7" s="656"/>
      <c r="DD7" s="635">
        <v>1457539</v>
      </c>
      <c r="DE7" s="630"/>
      <c r="DF7" s="630"/>
      <c r="DG7" s="630"/>
      <c r="DH7" s="630"/>
      <c r="DI7" s="630"/>
      <c r="DJ7" s="630"/>
      <c r="DK7" s="630"/>
      <c r="DL7" s="630"/>
      <c r="DM7" s="630"/>
      <c r="DN7" s="630"/>
      <c r="DO7" s="630"/>
      <c r="DP7" s="631"/>
      <c r="DQ7" s="635">
        <v>2599307</v>
      </c>
      <c r="DR7" s="630"/>
      <c r="DS7" s="630"/>
      <c r="DT7" s="630"/>
      <c r="DU7" s="630"/>
      <c r="DV7" s="630"/>
      <c r="DW7" s="630"/>
      <c r="DX7" s="630"/>
      <c r="DY7" s="630"/>
      <c r="DZ7" s="630"/>
      <c r="EA7" s="630"/>
      <c r="EB7" s="630"/>
      <c r="EC7" s="670"/>
    </row>
    <row r="8" spans="2:143" ht="11.25" customHeight="1" x14ac:dyDescent="0.15">
      <c r="B8" s="626" t="s">
        <v>234</v>
      </c>
      <c r="C8" s="627"/>
      <c r="D8" s="627"/>
      <c r="E8" s="627"/>
      <c r="F8" s="627"/>
      <c r="G8" s="627"/>
      <c r="H8" s="627"/>
      <c r="I8" s="627"/>
      <c r="J8" s="627"/>
      <c r="K8" s="627"/>
      <c r="L8" s="627"/>
      <c r="M8" s="627"/>
      <c r="N8" s="627"/>
      <c r="O8" s="627"/>
      <c r="P8" s="627"/>
      <c r="Q8" s="628"/>
      <c r="R8" s="629">
        <v>15489</v>
      </c>
      <c r="S8" s="630"/>
      <c r="T8" s="630"/>
      <c r="U8" s="630"/>
      <c r="V8" s="630"/>
      <c r="W8" s="630"/>
      <c r="X8" s="630"/>
      <c r="Y8" s="631"/>
      <c r="Z8" s="656">
        <v>0.1</v>
      </c>
      <c r="AA8" s="656"/>
      <c r="AB8" s="656"/>
      <c r="AC8" s="656"/>
      <c r="AD8" s="657">
        <v>15489</v>
      </c>
      <c r="AE8" s="657"/>
      <c r="AF8" s="657"/>
      <c r="AG8" s="657"/>
      <c r="AH8" s="657"/>
      <c r="AI8" s="657"/>
      <c r="AJ8" s="657"/>
      <c r="AK8" s="657"/>
      <c r="AL8" s="632">
        <v>0.1</v>
      </c>
      <c r="AM8" s="633"/>
      <c r="AN8" s="633"/>
      <c r="AO8" s="658"/>
      <c r="AP8" s="626" t="s">
        <v>235</v>
      </c>
      <c r="AQ8" s="627"/>
      <c r="AR8" s="627"/>
      <c r="AS8" s="627"/>
      <c r="AT8" s="627"/>
      <c r="AU8" s="627"/>
      <c r="AV8" s="627"/>
      <c r="AW8" s="627"/>
      <c r="AX8" s="627"/>
      <c r="AY8" s="627"/>
      <c r="AZ8" s="627"/>
      <c r="BA8" s="627"/>
      <c r="BB8" s="627"/>
      <c r="BC8" s="627"/>
      <c r="BD8" s="627"/>
      <c r="BE8" s="627"/>
      <c r="BF8" s="628"/>
      <c r="BG8" s="629">
        <v>56206</v>
      </c>
      <c r="BH8" s="630"/>
      <c r="BI8" s="630"/>
      <c r="BJ8" s="630"/>
      <c r="BK8" s="630"/>
      <c r="BL8" s="630"/>
      <c r="BM8" s="630"/>
      <c r="BN8" s="631"/>
      <c r="BO8" s="656">
        <v>1.5</v>
      </c>
      <c r="BP8" s="656"/>
      <c r="BQ8" s="656"/>
      <c r="BR8" s="656"/>
      <c r="BS8" s="657" t="s">
        <v>128</v>
      </c>
      <c r="BT8" s="657"/>
      <c r="BU8" s="657"/>
      <c r="BV8" s="657"/>
      <c r="BW8" s="657"/>
      <c r="BX8" s="657"/>
      <c r="BY8" s="657"/>
      <c r="BZ8" s="657"/>
      <c r="CA8" s="657"/>
      <c r="CB8" s="715"/>
      <c r="CD8" s="671" t="s">
        <v>236</v>
      </c>
      <c r="CE8" s="668"/>
      <c r="CF8" s="668"/>
      <c r="CG8" s="668"/>
      <c r="CH8" s="668"/>
      <c r="CI8" s="668"/>
      <c r="CJ8" s="668"/>
      <c r="CK8" s="668"/>
      <c r="CL8" s="668"/>
      <c r="CM8" s="668"/>
      <c r="CN8" s="668"/>
      <c r="CO8" s="668"/>
      <c r="CP8" s="668"/>
      <c r="CQ8" s="669"/>
      <c r="CR8" s="629">
        <v>8442771</v>
      </c>
      <c r="CS8" s="630"/>
      <c r="CT8" s="630"/>
      <c r="CU8" s="630"/>
      <c r="CV8" s="630"/>
      <c r="CW8" s="630"/>
      <c r="CX8" s="630"/>
      <c r="CY8" s="631"/>
      <c r="CZ8" s="656">
        <v>30.2</v>
      </c>
      <c r="DA8" s="656"/>
      <c r="DB8" s="656"/>
      <c r="DC8" s="656"/>
      <c r="DD8" s="635">
        <v>264581</v>
      </c>
      <c r="DE8" s="630"/>
      <c r="DF8" s="630"/>
      <c r="DG8" s="630"/>
      <c r="DH8" s="630"/>
      <c r="DI8" s="630"/>
      <c r="DJ8" s="630"/>
      <c r="DK8" s="630"/>
      <c r="DL8" s="630"/>
      <c r="DM8" s="630"/>
      <c r="DN8" s="630"/>
      <c r="DO8" s="630"/>
      <c r="DP8" s="631"/>
      <c r="DQ8" s="635">
        <v>3663114</v>
      </c>
      <c r="DR8" s="630"/>
      <c r="DS8" s="630"/>
      <c r="DT8" s="630"/>
      <c r="DU8" s="630"/>
      <c r="DV8" s="630"/>
      <c r="DW8" s="630"/>
      <c r="DX8" s="630"/>
      <c r="DY8" s="630"/>
      <c r="DZ8" s="630"/>
      <c r="EA8" s="630"/>
      <c r="EB8" s="630"/>
      <c r="EC8" s="670"/>
    </row>
    <row r="9" spans="2:143" ht="11.25" customHeight="1" x14ac:dyDescent="0.15">
      <c r="B9" s="626" t="s">
        <v>237</v>
      </c>
      <c r="C9" s="627"/>
      <c r="D9" s="627"/>
      <c r="E9" s="627"/>
      <c r="F9" s="627"/>
      <c r="G9" s="627"/>
      <c r="H9" s="627"/>
      <c r="I9" s="627"/>
      <c r="J9" s="627"/>
      <c r="K9" s="627"/>
      <c r="L9" s="627"/>
      <c r="M9" s="627"/>
      <c r="N9" s="627"/>
      <c r="O9" s="627"/>
      <c r="P9" s="627"/>
      <c r="Q9" s="628"/>
      <c r="R9" s="629">
        <v>14329</v>
      </c>
      <c r="S9" s="630"/>
      <c r="T9" s="630"/>
      <c r="U9" s="630"/>
      <c r="V9" s="630"/>
      <c r="W9" s="630"/>
      <c r="X9" s="630"/>
      <c r="Y9" s="631"/>
      <c r="Z9" s="656">
        <v>0</v>
      </c>
      <c r="AA9" s="656"/>
      <c r="AB9" s="656"/>
      <c r="AC9" s="656"/>
      <c r="AD9" s="657">
        <v>14329</v>
      </c>
      <c r="AE9" s="657"/>
      <c r="AF9" s="657"/>
      <c r="AG9" s="657"/>
      <c r="AH9" s="657"/>
      <c r="AI9" s="657"/>
      <c r="AJ9" s="657"/>
      <c r="AK9" s="657"/>
      <c r="AL9" s="632">
        <v>0.1</v>
      </c>
      <c r="AM9" s="633"/>
      <c r="AN9" s="633"/>
      <c r="AO9" s="658"/>
      <c r="AP9" s="626" t="s">
        <v>238</v>
      </c>
      <c r="AQ9" s="627"/>
      <c r="AR9" s="627"/>
      <c r="AS9" s="627"/>
      <c r="AT9" s="627"/>
      <c r="AU9" s="627"/>
      <c r="AV9" s="627"/>
      <c r="AW9" s="627"/>
      <c r="AX9" s="627"/>
      <c r="AY9" s="627"/>
      <c r="AZ9" s="627"/>
      <c r="BA9" s="627"/>
      <c r="BB9" s="627"/>
      <c r="BC9" s="627"/>
      <c r="BD9" s="627"/>
      <c r="BE9" s="627"/>
      <c r="BF9" s="628"/>
      <c r="BG9" s="629">
        <v>1200522</v>
      </c>
      <c r="BH9" s="630"/>
      <c r="BI9" s="630"/>
      <c r="BJ9" s="630"/>
      <c r="BK9" s="630"/>
      <c r="BL9" s="630"/>
      <c r="BM9" s="630"/>
      <c r="BN9" s="631"/>
      <c r="BO9" s="656">
        <v>32</v>
      </c>
      <c r="BP9" s="656"/>
      <c r="BQ9" s="656"/>
      <c r="BR9" s="656"/>
      <c r="BS9" s="657" t="s">
        <v>128</v>
      </c>
      <c r="BT9" s="657"/>
      <c r="BU9" s="657"/>
      <c r="BV9" s="657"/>
      <c r="BW9" s="657"/>
      <c r="BX9" s="657"/>
      <c r="BY9" s="657"/>
      <c r="BZ9" s="657"/>
      <c r="CA9" s="657"/>
      <c r="CB9" s="715"/>
      <c r="CD9" s="671" t="s">
        <v>239</v>
      </c>
      <c r="CE9" s="668"/>
      <c r="CF9" s="668"/>
      <c r="CG9" s="668"/>
      <c r="CH9" s="668"/>
      <c r="CI9" s="668"/>
      <c r="CJ9" s="668"/>
      <c r="CK9" s="668"/>
      <c r="CL9" s="668"/>
      <c r="CM9" s="668"/>
      <c r="CN9" s="668"/>
      <c r="CO9" s="668"/>
      <c r="CP9" s="668"/>
      <c r="CQ9" s="669"/>
      <c r="CR9" s="629">
        <v>5055648</v>
      </c>
      <c r="CS9" s="630"/>
      <c r="CT9" s="630"/>
      <c r="CU9" s="630"/>
      <c r="CV9" s="630"/>
      <c r="CW9" s="630"/>
      <c r="CX9" s="630"/>
      <c r="CY9" s="631"/>
      <c r="CZ9" s="656">
        <v>18.100000000000001</v>
      </c>
      <c r="DA9" s="656"/>
      <c r="DB9" s="656"/>
      <c r="DC9" s="656"/>
      <c r="DD9" s="635">
        <v>2199457</v>
      </c>
      <c r="DE9" s="630"/>
      <c r="DF9" s="630"/>
      <c r="DG9" s="630"/>
      <c r="DH9" s="630"/>
      <c r="DI9" s="630"/>
      <c r="DJ9" s="630"/>
      <c r="DK9" s="630"/>
      <c r="DL9" s="630"/>
      <c r="DM9" s="630"/>
      <c r="DN9" s="630"/>
      <c r="DO9" s="630"/>
      <c r="DP9" s="631"/>
      <c r="DQ9" s="635">
        <v>2399687</v>
      </c>
      <c r="DR9" s="630"/>
      <c r="DS9" s="630"/>
      <c r="DT9" s="630"/>
      <c r="DU9" s="630"/>
      <c r="DV9" s="630"/>
      <c r="DW9" s="630"/>
      <c r="DX9" s="630"/>
      <c r="DY9" s="630"/>
      <c r="DZ9" s="630"/>
      <c r="EA9" s="630"/>
      <c r="EB9" s="630"/>
      <c r="EC9" s="670"/>
    </row>
    <row r="10" spans="2:143" ht="11.25" customHeight="1" x14ac:dyDescent="0.15">
      <c r="B10" s="626" t="s">
        <v>240</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56" t="s">
        <v>128</v>
      </c>
      <c r="AA10" s="656"/>
      <c r="AB10" s="656"/>
      <c r="AC10" s="656"/>
      <c r="AD10" s="657" t="s">
        <v>128</v>
      </c>
      <c r="AE10" s="657"/>
      <c r="AF10" s="657"/>
      <c r="AG10" s="657"/>
      <c r="AH10" s="657"/>
      <c r="AI10" s="657"/>
      <c r="AJ10" s="657"/>
      <c r="AK10" s="657"/>
      <c r="AL10" s="632" t="s">
        <v>128</v>
      </c>
      <c r="AM10" s="633"/>
      <c r="AN10" s="633"/>
      <c r="AO10" s="658"/>
      <c r="AP10" s="626" t="s">
        <v>241</v>
      </c>
      <c r="AQ10" s="627"/>
      <c r="AR10" s="627"/>
      <c r="AS10" s="627"/>
      <c r="AT10" s="627"/>
      <c r="AU10" s="627"/>
      <c r="AV10" s="627"/>
      <c r="AW10" s="627"/>
      <c r="AX10" s="627"/>
      <c r="AY10" s="627"/>
      <c r="AZ10" s="627"/>
      <c r="BA10" s="627"/>
      <c r="BB10" s="627"/>
      <c r="BC10" s="627"/>
      <c r="BD10" s="627"/>
      <c r="BE10" s="627"/>
      <c r="BF10" s="628"/>
      <c r="BG10" s="629">
        <v>103894</v>
      </c>
      <c r="BH10" s="630"/>
      <c r="BI10" s="630"/>
      <c r="BJ10" s="630"/>
      <c r="BK10" s="630"/>
      <c r="BL10" s="630"/>
      <c r="BM10" s="630"/>
      <c r="BN10" s="631"/>
      <c r="BO10" s="656">
        <v>2.8</v>
      </c>
      <c r="BP10" s="656"/>
      <c r="BQ10" s="656"/>
      <c r="BR10" s="656"/>
      <c r="BS10" s="657">
        <v>17050</v>
      </c>
      <c r="BT10" s="657"/>
      <c r="BU10" s="657"/>
      <c r="BV10" s="657"/>
      <c r="BW10" s="657"/>
      <c r="BX10" s="657"/>
      <c r="BY10" s="657"/>
      <c r="BZ10" s="657"/>
      <c r="CA10" s="657"/>
      <c r="CB10" s="715"/>
      <c r="CD10" s="671" t="s">
        <v>242</v>
      </c>
      <c r="CE10" s="668"/>
      <c r="CF10" s="668"/>
      <c r="CG10" s="668"/>
      <c r="CH10" s="668"/>
      <c r="CI10" s="668"/>
      <c r="CJ10" s="668"/>
      <c r="CK10" s="668"/>
      <c r="CL10" s="668"/>
      <c r="CM10" s="668"/>
      <c r="CN10" s="668"/>
      <c r="CO10" s="668"/>
      <c r="CP10" s="668"/>
      <c r="CQ10" s="669"/>
      <c r="CR10" s="629">
        <v>54678</v>
      </c>
      <c r="CS10" s="630"/>
      <c r="CT10" s="630"/>
      <c r="CU10" s="630"/>
      <c r="CV10" s="630"/>
      <c r="CW10" s="630"/>
      <c r="CX10" s="630"/>
      <c r="CY10" s="631"/>
      <c r="CZ10" s="656">
        <v>0.2</v>
      </c>
      <c r="DA10" s="656"/>
      <c r="DB10" s="656"/>
      <c r="DC10" s="656"/>
      <c r="DD10" s="635" t="s">
        <v>128</v>
      </c>
      <c r="DE10" s="630"/>
      <c r="DF10" s="630"/>
      <c r="DG10" s="630"/>
      <c r="DH10" s="630"/>
      <c r="DI10" s="630"/>
      <c r="DJ10" s="630"/>
      <c r="DK10" s="630"/>
      <c r="DL10" s="630"/>
      <c r="DM10" s="630"/>
      <c r="DN10" s="630"/>
      <c r="DO10" s="630"/>
      <c r="DP10" s="631"/>
      <c r="DQ10" s="635">
        <v>34674</v>
      </c>
      <c r="DR10" s="630"/>
      <c r="DS10" s="630"/>
      <c r="DT10" s="630"/>
      <c r="DU10" s="630"/>
      <c r="DV10" s="630"/>
      <c r="DW10" s="630"/>
      <c r="DX10" s="630"/>
      <c r="DY10" s="630"/>
      <c r="DZ10" s="630"/>
      <c r="EA10" s="630"/>
      <c r="EB10" s="630"/>
      <c r="EC10" s="670"/>
    </row>
    <row r="11" spans="2:143" ht="11.25" customHeight="1" x14ac:dyDescent="0.15">
      <c r="B11" s="626" t="s">
        <v>243</v>
      </c>
      <c r="C11" s="627"/>
      <c r="D11" s="627"/>
      <c r="E11" s="627"/>
      <c r="F11" s="627"/>
      <c r="G11" s="627"/>
      <c r="H11" s="627"/>
      <c r="I11" s="627"/>
      <c r="J11" s="627"/>
      <c r="K11" s="627"/>
      <c r="L11" s="627"/>
      <c r="M11" s="627"/>
      <c r="N11" s="627"/>
      <c r="O11" s="627"/>
      <c r="P11" s="627"/>
      <c r="Q11" s="628"/>
      <c r="R11" s="629">
        <v>789880</v>
      </c>
      <c r="S11" s="630"/>
      <c r="T11" s="630"/>
      <c r="U11" s="630"/>
      <c r="V11" s="630"/>
      <c r="W11" s="630"/>
      <c r="X11" s="630"/>
      <c r="Y11" s="631"/>
      <c r="Z11" s="632">
        <v>2.7</v>
      </c>
      <c r="AA11" s="633"/>
      <c r="AB11" s="633"/>
      <c r="AC11" s="634"/>
      <c r="AD11" s="635">
        <v>789880</v>
      </c>
      <c r="AE11" s="630"/>
      <c r="AF11" s="630"/>
      <c r="AG11" s="630"/>
      <c r="AH11" s="630"/>
      <c r="AI11" s="630"/>
      <c r="AJ11" s="630"/>
      <c r="AK11" s="631"/>
      <c r="AL11" s="632">
        <v>5.7</v>
      </c>
      <c r="AM11" s="633"/>
      <c r="AN11" s="633"/>
      <c r="AO11" s="658"/>
      <c r="AP11" s="626" t="s">
        <v>244</v>
      </c>
      <c r="AQ11" s="627"/>
      <c r="AR11" s="627"/>
      <c r="AS11" s="627"/>
      <c r="AT11" s="627"/>
      <c r="AU11" s="627"/>
      <c r="AV11" s="627"/>
      <c r="AW11" s="627"/>
      <c r="AX11" s="627"/>
      <c r="AY11" s="627"/>
      <c r="AZ11" s="627"/>
      <c r="BA11" s="627"/>
      <c r="BB11" s="627"/>
      <c r="BC11" s="627"/>
      <c r="BD11" s="627"/>
      <c r="BE11" s="627"/>
      <c r="BF11" s="628"/>
      <c r="BG11" s="629">
        <v>230590</v>
      </c>
      <c r="BH11" s="630"/>
      <c r="BI11" s="630"/>
      <c r="BJ11" s="630"/>
      <c r="BK11" s="630"/>
      <c r="BL11" s="630"/>
      <c r="BM11" s="630"/>
      <c r="BN11" s="631"/>
      <c r="BO11" s="656">
        <v>6.1</v>
      </c>
      <c r="BP11" s="656"/>
      <c r="BQ11" s="656"/>
      <c r="BR11" s="656"/>
      <c r="BS11" s="657">
        <v>65854</v>
      </c>
      <c r="BT11" s="657"/>
      <c r="BU11" s="657"/>
      <c r="BV11" s="657"/>
      <c r="BW11" s="657"/>
      <c r="BX11" s="657"/>
      <c r="BY11" s="657"/>
      <c r="BZ11" s="657"/>
      <c r="CA11" s="657"/>
      <c r="CB11" s="715"/>
      <c r="CD11" s="671" t="s">
        <v>245</v>
      </c>
      <c r="CE11" s="668"/>
      <c r="CF11" s="668"/>
      <c r="CG11" s="668"/>
      <c r="CH11" s="668"/>
      <c r="CI11" s="668"/>
      <c r="CJ11" s="668"/>
      <c r="CK11" s="668"/>
      <c r="CL11" s="668"/>
      <c r="CM11" s="668"/>
      <c r="CN11" s="668"/>
      <c r="CO11" s="668"/>
      <c r="CP11" s="668"/>
      <c r="CQ11" s="669"/>
      <c r="CR11" s="629">
        <v>1018256</v>
      </c>
      <c r="CS11" s="630"/>
      <c r="CT11" s="630"/>
      <c r="CU11" s="630"/>
      <c r="CV11" s="630"/>
      <c r="CW11" s="630"/>
      <c r="CX11" s="630"/>
      <c r="CY11" s="631"/>
      <c r="CZ11" s="656">
        <v>3.6</v>
      </c>
      <c r="DA11" s="656"/>
      <c r="DB11" s="656"/>
      <c r="DC11" s="656"/>
      <c r="DD11" s="635">
        <v>272278</v>
      </c>
      <c r="DE11" s="630"/>
      <c r="DF11" s="630"/>
      <c r="DG11" s="630"/>
      <c r="DH11" s="630"/>
      <c r="DI11" s="630"/>
      <c r="DJ11" s="630"/>
      <c r="DK11" s="630"/>
      <c r="DL11" s="630"/>
      <c r="DM11" s="630"/>
      <c r="DN11" s="630"/>
      <c r="DO11" s="630"/>
      <c r="DP11" s="631"/>
      <c r="DQ11" s="635">
        <v>396177</v>
      </c>
      <c r="DR11" s="630"/>
      <c r="DS11" s="630"/>
      <c r="DT11" s="630"/>
      <c r="DU11" s="630"/>
      <c r="DV11" s="630"/>
      <c r="DW11" s="630"/>
      <c r="DX11" s="630"/>
      <c r="DY11" s="630"/>
      <c r="DZ11" s="630"/>
      <c r="EA11" s="630"/>
      <c r="EB11" s="630"/>
      <c r="EC11" s="670"/>
    </row>
    <row r="12" spans="2:143" ht="11.25" customHeight="1" x14ac:dyDescent="0.15">
      <c r="B12" s="626" t="s">
        <v>246</v>
      </c>
      <c r="C12" s="627"/>
      <c r="D12" s="627"/>
      <c r="E12" s="627"/>
      <c r="F12" s="627"/>
      <c r="G12" s="627"/>
      <c r="H12" s="627"/>
      <c r="I12" s="627"/>
      <c r="J12" s="627"/>
      <c r="K12" s="627"/>
      <c r="L12" s="627"/>
      <c r="M12" s="627"/>
      <c r="N12" s="627"/>
      <c r="O12" s="627"/>
      <c r="P12" s="627"/>
      <c r="Q12" s="628"/>
      <c r="R12" s="629" t="s">
        <v>247</v>
      </c>
      <c r="S12" s="630"/>
      <c r="T12" s="630"/>
      <c r="U12" s="630"/>
      <c r="V12" s="630"/>
      <c r="W12" s="630"/>
      <c r="X12" s="630"/>
      <c r="Y12" s="631"/>
      <c r="Z12" s="656" t="s">
        <v>247</v>
      </c>
      <c r="AA12" s="656"/>
      <c r="AB12" s="656"/>
      <c r="AC12" s="656"/>
      <c r="AD12" s="657" t="s">
        <v>128</v>
      </c>
      <c r="AE12" s="657"/>
      <c r="AF12" s="657"/>
      <c r="AG12" s="657"/>
      <c r="AH12" s="657"/>
      <c r="AI12" s="657"/>
      <c r="AJ12" s="657"/>
      <c r="AK12" s="657"/>
      <c r="AL12" s="632" t="s">
        <v>128</v>
      </c>
      <c r="AM12" s="633"/>
      <c r="AN12" s="633"/>
      <c r="AO12" s="658"/>
      <c r="AP12" s="626" t="s">
        <v>248</v>
      </c>
      <c r="AQ12" s="627"/>
      <c r="AR12" s="627"/>
      <c r="AS12" s="627"/>
      <c r="AT12" s="627"/>
      <c r="AU12" s="627"/>
      <c r="AV12" s="627"/>
      <c r="AW12" s="627"/>
      <c r="AX12" s="627"/>
      <c r="AY12" s="627"/>
      <c r="AZ12" s="627"/>
      <c r="BA12" s="627"/>
      <c r="BB12" s="627"/>
      <c r="BC12" s="627"/>
      <c r="BD12" s="627"/>
      <c r="BE12" s="627"/>
      <c r="BF12" s="628"/>
      <c r="BG12" s="629">
        <v>1761135</v>
      </c>
      <c r="BH12" s="630"/>
      <c r="BI12" s="630"/>
      <c r="BJ12" s="630"/>
      <c r="BK12" s="630"/>
      <c r="BL12" s="630"/>
      <c r="BM12" s="630"/>
      <c r="BN12" s="631"/>
      <c r="BO12" s="656">
        <v>46.9</v>
      </c>
      <c r="BP12" s="656"/>
      <c r="BQ12" s="656"/>
      <c r="BR12" s="656"/>
      <c r="BS12" s="657">
        <v>210975</v>
      </c>
      <c r="BT12" s="657"/>
      <c r="BU12" s="657"/>
      <c r="BV12" s="657"/>
      <c r="BW12" s="657"/>
      <c r="BX12" s="657"/>
      <c r="BY12" s="657"/>
      <c r="BZ12" s="657"/>
      <c r="CA12" s="657"/>
      <c r="CB12" s="715"/>
      <c r="CD12" s="671" t="s">
        <v>249</v>
      </c>
      <c r="CE12" s="668"/>
      <c r="CF12" s="668"/>
      <c r="CG12" s="668"/>
      <c r="CH12" s="668"/>
      <c r="CI12" s="668"/>
      <c r="CJ12" s="668"/>
      <c r="CK12" s="668"/>
      <c r="CL12" s="668"/>
      <c r="CM12" s="668"/>
      <c r="CN12" s="668"/>
      <c r="CO12" s="668"/>
      <c r="CP12" s="668"/>
      <c r="CQ12" s="669"/>
      <c r="CR12" s="629">
        <v>599475</v>
      </c>
      <c r="CS12" s="630"/>
      <c r="CT12" s="630"/>
      <c r="CU12" s="630"/>
      <c r="CV12" s="630"/>
      <c r="CW12" s="630"/>
      <c r="CX12" s="630"/>
      <c r="CY12" s="631"/>
      <c r="CZ12" s="656">
        <v>2.1</v>
      </c>
      <c r="DA12" s="656"/>
      <c r="DB12" s="656"/>
      <c r="DC12" s="656"/>
      <c r="DD12" s="635">
        <v>103257</v>
      </c>
      <c r="DE12" s="630"/>
      <c r="DF12" s="630"/>
      <c r="DG12" s="630"/>
      <c r="DH12" s="630"/>
      <c r="DI12" s="630"/>
      <c r="DJ12" s="630"/>
      <c r="DK12" s="630"/>
      <c r="DL12" s="630"/>
      <c r="DM12" s="630"/>
      <c r="DN12" s="630"/>
      <c r="DO12" s="630"/>
      <c r="DP12" s="631"/>
      <c r="DQ12" s="635">
        <v>424239</v>
      </c>
      <c r="DR12" s="630"/>
      <c r="DS12" s="630"/>
      <c r="DT12" s="630"/>
      <c r="DU12" s="630"/>
      <c r="DV12" s="630"/>
      <c r="DW12" s="630"/>
      <c r="DX12" s="630"/>
      <c r="DY12" s="630"/>
      <c r="DZ12" s="630"/>
      <c r="EA12" s="630"/>
      <c r="EB12" s="630"/>
      <c r="EC12" s="670"/>
    </row>
    <row r="13" spans="2:143" ht="11.25" customHeight="1" x14ac:dyDescent="0.15">
      <c r="B13" s="626" t="s">
        <v>250</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56" t="s">
        <v>128</v>
      </c>
      <c r="AA13" s="656"/>
      <c r="AB13" s="656"/>
      <c r="AC13" s="656"/>
      <c r="AD13" s="657" t="s">
        <v>128</v>
      </c>
      <c r="AE13" s="657"/>
      <c r="AF13" s="657"/>
      <c r="AG13" s="657"/>
      <c r="AH13" s="657"/>
      <c r="AI13" s="657"/>
      <c r="AJ13" s="657"/>
      <c r="AK13" s="657"/>
      <c r="AL13" s="632" t="s">
        <v>128</v>
      </c>
      <c r="AM13" s="633"/>
      <c r="AN13" s="633"/>
      <c r="AO13" s="658"/>
      <c r="AP13" s="626" t="s">
        <v>251</v>
      </c>
      <c r="AQ13" s="627"/>
      <c r="AR13" s="627"/>
      <c r="AS13" s="627"/>
      <c r="AT13" s="627"/>
      <c r="AU13" s="627"/>
      <c r="AV13" s="627"/>
      <c r="AW13" s="627"/>
      <c r="AX13" s="627"/>
      <c r="AY13" s="627"/>
      <c r="AZ13" s="627"/>
      <c r="BA13" s="627"/>
      <c r="BB13" s="627"/>
      <c r="BC13" s="627"/>
      <c r="BD13" s="627"/>
      <c r="BE13" s="627"/>
      <c r="BF13" s="628"/>
      <c r="BG13" s="629">
        <v>1752668</v>
      </c>
      <c r="BH13" s="630"/>
      <c r="BI13" s="630"/>
      <c r="BJ13" s="630"/>
      <c r="BK13" s="630"/>
      <c r="BL13" s="630"/>
      <c r="BM13" s="630"/>
      <c r="BN13" s="631"/>
      <c r="BO13" s="656">
        <v>46.7</v>
      </c>
      <c r="BP13" s="656"/>
      <c r="BQ13" s="656"/>
      <c r="BR13" s="656"/>
      <c r="BS13" s="657">
        <v>210975</v>
      </c>
      <c r="BT13" s="657"/>
      <c r="BU13" s="657"/>
      <c r="BV13" s="657"/>
      <c r="BW13" s="657"/>
      <c r="BX13" s="657"/>
      <c r="BY13" s="657"/>
      <c r="BZ13" s="657"/>
      <c r="CA13" s="657"/>
      <c r="CB13" s="715"/>
      <c r="CD13" s="671" t="s">
        <v>252</v>
      </c>
      <c r="CE13" s="668"/>
      <c r="CF13" s="668"/>
      <c r="CG13" s="668"/>
      <c r="CH13" s="668"/>
      <c r="CI13" s="668"/>
      <c r="CJ13" s="668"/>
      <c r="CK13" s="668"/>
      <c r="CL13" s="668"/>
      <c r="CM13" s="668"/>
      <c r="CN13" s="668"/>
      <c r="CO13" s="668"/>
      <c r="CP13" s="668"/>
      <c r="CQ13" s="669"/>
      <c r="CR13" s="629">
        <v>1765327</v>
      </c>
      <c r="CS13" s="630"/>
      <c r="CT13" s="630"/>
      <c r="CU13" s="630"/>
      <c r="CV13" s="630"/>
      <c r="CW13" s="630"/>
      <c r="CX13" s="630"/>
      <c r="CY13" s="631"/>
      <c r="CZ13" s="656">
        <v>6.3</v>
      </c>
      <c r="DA13" s="656"/>
      <c r="DB13" s="656"/>
      <c r="DC13" s="656"/>
      <c r="DD13" s="635">
        <v>748773</v>
      </c>
      <c r="DE13" s="630"/>
      <c r="DF13" s="630"/>
      <c r="DG13" s="630"/>
      <c r="DH13" s="630"/>
      <c r="DI13" s="630"/>
      <c r="DJ13" s="630"/>
      <c r="DK13" s="630"/>
      <c r="DL13" s="630"/>
      <c r="DM13" s="630"/>
      <c r="DN13" s="630"/>
      <c r="DO13" s="630"/>
      <c r="DP13" s="631"/>
      <c r="DQ13" s="635">
        <v>1090033</v>
      </c>
      <c r="DR13" s="630"/>
      <c r="DS13" s="630"/>
      <c r="DT13" s="630"/>
      <c r="DU13" s="630"/>
      <c r="DV13" s="630"/>
      <c r="DW13" s="630"/>
      <c r="DX13" s="630"/>
      <c r="DY13" s="630"/>
      <c r="DZ13" s="630"/>
      <c r="EA13" s="630"/>
      <c r="EB13" s="630"/>
      <c r="EC13" s="670"/>
    </row>
    <row r="14" spans="2:143" ht="11.25" customHeight="1" x14ac:dyDescent="0.15">
      <c r="B14" s="626" t="s">
        <v>253</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56" t="s">
        <v>247</v>
      </c>
      <c r="AA14" s="656"/>
      <c r="AB14" s="656"/>
      <c r="AC14" s="656"/>
      <c r="AD14" s="657" t="s">
        <v>128</v>
      </c>
      <c r="AE14" s="657"/>
      <c r="AF14" s="657"/>
      <c r="AG14" s="657"/>
      <c r="AH14" s="657"/>
      <c r="AI14" s="657"/>
      <c r="AJ14" s="657"/>
      <c r="AK14" s="657"/>
      <c r="AL14" s="632" t="s">
        <v>128</v>
      </c>
      <c r="AM14" s="633"/>
      <c r="AN14" s="633"/>
      <c r="AO14" s="658"/>
      <c r="AP14" s="626" t="s">
        <v>254</v>
      </c>
      <c r="AQ14" s="627"/>
      <c r="AR14" s="627"/>
      <c r="AS14" s="627"/>
      <c r="AT14" s="627"/>
      <c r="AU14" s="627"/>
      <c r="AV14" s="627"/>
      <c r="AW14" s="627"/>
      <c r="AX14" s="627"/>
      <c r="AY14" s="627"/>
      <c r="AZ14" s="627"/>
      <c r="BA14" s="627"/>
      <c r="BB14" s="627"/>
      <c r="BC14" s="627"/>
      <c r="BD14" s="627"/>
      <c r="BE14" s="627"/>
      <c r="BF14" s="628"/>
      <c r="BG14" s="629">
        <v>137958</v>
      </c>
      <c r="BH14" s="630"/>
      <c r="BI14" s="630"/>
      <c r="BJ14" s="630"/>
      <c r="BK14" s="630"/>
      <c r="BL14" s="630"/>
      <c r="BM14" s="630"/>
      <c r="BN14" s="631"/>
      <c r="BO14" s="656">
        <v>3.7</v>
      </c>
      <c r="BP14" s="656"/>
      <c r="BQ14" s="656"/>
      <c r="BR14" s="656"/>
      <c r="BS14" s="657">
        <v>7136</v>
      </c>
      <c r="BT14" s="657"/>
      <c r="BU14" s="657"/>
      <c r="BV14" s="657"/>
      <c r="BW14" s="657"/>
      <c r="BX14" s="657"/>
      <c r="BY14" s="657"/>
      <c r="BZ14" s="657"/>
      <c r="CA14" s="657"/>
      <c r="CB14" s="715"/>
      <c r="CD14" s="671" t="s">
        <v>255</v>
      </c>
      <c r="CE14" s="668"/>
      <c r="CF14" s="668"/>
      <c r="CG14" s="668"/>
      <c r="CH14" s="668"/>
      <c r="CI14" s="668"/>
      <c r="CJ14" s="668"/>
      <c r="CK14" s="668"/>
      <c r="CL14" s="668"/>
      <c r="CM14" s="668"/>
      <c r="CN14" s="668"/>
      <c r="CO14" s="668"/>
      <c r="CP14" s="668"/>
      <c r="CQ14" s="669"/>
      <c r="CR14" s="629">
        <v>811439</v>
      </c>
      <c r="CS14" s="630"/>
      <c r="CT14" s="630"/>
      <c r="CU14" s="630"/>
      <c r="CV14" s="630"/>
      <c r="CW14" s="630"/>
      <c r="CX14" s="630"/>
      <c r="CY14" s="631"/>
      <c r="CZ14" s="656">
        <v>2.9</v>
      </c>
      <c r="DA14" s="656"/>
      <c r="DB14" s="656"/>
      <c r="DC14" s="656"/>
      <c r="DD14" s="635">
        <v>10087</v>
      </c>
      <c r="DE14" s="630"/>
      <c r="DF14" s="630"/>
      <c r="DG14" s="630"/>
      <c r="DH14" s="630"/>
      <c r="DI14" s="630"/>
      <c r="DJ14" s="630"/>
      <c r="DK14" s="630"/>
      <c r="DL14" s="630"/>
      <c r="DM14" s="630"/>
      <c r="DN14" s="630"/>
      <c r="DO14" s="630"/>
      <c r="DP14" s="631"/>
      <c r="DQ14" s="635">
        <v>775713</v>
      </c>
      <c r="DR14" s="630"/>
      <c r="DS14" s="630"/>
      <c r="DT14" s="630"/>
      <c r="DU14" s="630"/>
      <c r="DV14" s="630"/>
      <c r="DW14" s="630"/>
      <c r="DX14" s="630"/>
      <c r="DY14" s="630"/>
      <c r="DZ14" s="630"/>
      <c r="EA14" s="630"/>
      <c r="EB14" s="630"/>
      <c r="EC14" s="670"/>
    </row>
    <row r="15" spans="2:143" ht="11.25" customHeight="1" x14ac:dyDescent="0.15">
      <c r="B15" s="626" t="s">
        <v>256</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56" t="s">
        <v>128</v>
      </c>
      <c r="AA15" s="656"/>
      <c r="AB15" s="656"/>
      <c r="AC15" s="656"/>
      <c r="AD15" s="657" t="s">
        <v>128</v>
      </c>
      <c r="AE15" s="657"/>
      <c r="AF15" s="657"/>
      <c r="AG15" s="657"/>
      <c r="AH15" s="657"/>
      <c r="AI15" s="657"/>
      <c r="AJ15" s="657"/>
      <c r="AK15" s="657"/>
      <c r="AL15" s="632" t="s">
        <v>128</v>
      </c>
      <c r="AM15" s="633"/>
      <c r="AN15" s="633"/>
      <c r="AO15" s="658"/>
      <c r="AP15" s="626" t="s">
        <v>257</v>
      </c>
      <c r="AQ15" s="627"/>
      <c r="AR15" s="627"/>
      <c r="AS15" s="627"/>
      <c r="AT15" s="627"/>
      <c r="AU15" s="627"/>
      <c r="AV15" s="627"/>
      <c r="AW15" s="627"/>
      <c r="AX15" s="627"/>
      <c r="AY15" s="627"/>
      <c r="AZ15" s="627"/>
      <c r="BA15" s="627"/>
      <c r="BB15" s="627"/>
      <c r="BC15" s="627"/>
      <c r="BD15" s="627"/>
      <c r="BE15" s="627"/>
      <c r="BF15" s="628"/>
      <c r="BG15" s="629">
        <v>201487</v>
      </c>
      <c r="BH15" s="630"/>
      <c r="BI15" s="630"/>
      <c r="BJ15" s="630"/>
      <c r="BK15" s="630"/>
      <c r="BL15" s="630"/>
      <c r="BM15" s="630"/>
      <c r="BN15" s="631"/>
      <c r="BO15" s="656">
        <v>5.4</v>
      </c>
      <c r="BP15" s="656"/>
      <c r="BQ15" s="656"/>
      <c r="BR15" s="656"/>
      <c r="BS15" s="657" t="s">
        <v>128</v>
      </c>
      <c r="BT15" s="657"/>
      <c r="BU15" s="657"/>
      <c r="BV15" s="657"/>
      <c r="BW15" s="657"/>
      <c r="BX15" s="657"/>
      <c r="BY15" s="657"/>
      <c r="BZ15" s="657"/>
      <c r="CA15" s="657"/>
      <c r="CB15" s="715"/>
      <c r="CD15" s="671" t="s">
        <v>258</v>
      </c>
      <c r="CE15" s="668"/>
      <c r="CF15" s="668"/>
      <c r="CG15" s="668"/>
      <c r="CH15" s="668"/>
      <c r="CI15" s="668"/>
      <c r="CJ15" s="668"/>
      <c r="CK15" s="668"/>
      <c r="CL15" s="668"/>
      <c r="CM15" s="668"/>
      <c r="CN15" s="668"/>
      <c r="CO15" s="668"/>
      <c r="CP15" s="668"/>
      <c r="CQ15" s="669"/>
      <c r="CR15" s="629">
        <v>1747914</v>
      </c>
      <c r="CS15" s="630"/>
      <c r="CT15" s="630"/>
      <c r="CU15" s="630"/>
      <c r="CV15" s="630"/>
      <c r="CW15" s="630"/>
      <c r="CX15" s="630"/>
      <c r="CY15" s="631"/>
      <c r="CZ15" s="656">
        <v>6.3</v>
      </c>
      <c r="DA15" s="656"/>
      <c r="DB15" s="656"/>
      <c r="DC15" s="656"/>
      <c r="DD15" s="635">
        <v>238047</v>
      </c>
      <c r="DE15" s="630"/>
      <c r="DF15" s="630"/>
      <c r="DG15" s="630"/>
      <c r="DH15" s="630"/>
      <c r="DI15" s="630"/>
      <c r="DJ15" s="630"/>
      <c r="DK15" s="630"/>
      <c r="DL15" s="630"/>
      <c r="DM15" s="630"/>
      <c r="DN15" s="630"/>
      <c r="DO15" s="630"/>
      <c r="DP15" s="631"/>
      <c r="DQ15" s="635">
        <v>1298041</v>
      </c>
      <c r="DR15" s="630"/>
      <c r="DS15" s="630"/>
      <c r="DT15" s="630"/>
      <c r="DU15" s="630"/>
      <c r="DV15" s="630"/>
      <c r="DW15" s="630"/>
      <c r="DX15" s="630"/>
      <c r="DY15" s="630"/>
      <c r="DZ15" s="630"/>
      <c r="EA15" s="630"/>
      <c r="EB15" s="630"/>
      <c r="EC15" s="670"/>
    </row>
    <row r="16" spans="2:143" ht="11.25" customHeight="1" x14ac:dyDescent="0.15">
      <c r="B16" s="626" t="s">
        <v>259</v>
      </c>
      <c r="C16" s="627"/>
      <c r="D16" s="627"/>
      <c r="E16" s="627"/>
      <c r="F16" s="627"/>
      <c r="G16" s="627"/>
      <c r="H16" s="627"/>
      <c r="I16" s="627"/>
      <c r="J16" s="627"/>
      <c r="K16" s="627"/>
      <c r="L16" s="627"/>
      <c r="M16" s="627"/>
      <c r="N16" s="627"/>
      <c r="O16" s="627"/>
      <c r="P16" s="627"/>
      <c r="Q16" s="628"/>
      <c r="R16" s="629">
        <v>10423</v>
      </c>
      <c r="S16" s="630"/>
      <c r="T16" s="630"/>
      <c r="U16" s="630"/>
      <c r="V16" s="630"/>
      <c r="W16" s="630"/>
      <c r="X16" s="630"/>
      <c r="Y16" s="631"/>
      <c r="Z16" s="656">
        <v>0</v>
      </c>
      <c r="AA16" s="656"/>
      <c r="AB16" s="656"/>
      <c r="AC16" s="656"/>
      <c r="AD16" s="657">
        <v>10423</v>
      </c>
      <c r="AE16" s="657"/>
      <c r="AF16" s="657"/>
      <c r="AG16" s="657"/>
      <c r="AH16" s="657"/>
      <c r="AI16" s="657"/>
      <c r="AJ16" s="657"/>
      <c r="AK16" s="657"/>
      <c r="AL16" s="632">
        <v>0.1</v>
      </c>
      <c r="AM16" s="633"/>
      <c r="AN16" s="633"/>
      <c r="AO16" s="658"/>
      <c r="AP16" s="626" t="s">
        <v>260</v>
      </c>
      <c r="AQ16" s="627"/>
      <c r="AR16" s="627"/>
      <c r="AS16" s="627"/>
      <c r="AT16" s="627"/>
      <c r="AU16" s="627"/>
      <c r="AV16" s="627"/>
      <c r="AW16" s="627"/>
      <c r="AX16" s="627"/>
      <c r="AY16" s="627"/>
      <c r="AZ16" s="627"/>
      <c r="BA16" s="627"/>
      <c r="BB16" s="627"/>
      <c r="BC16" s="627"/>
      <c r="BD16" s="627"/>
      <c r="BE16" s="627"/>
      <c r="BF16" s="628"/>
      <c r="BG16" s="629">
        <v>384</v>
      </c>
      <c r="BH16" s="630"/>
      <c r="BI16" s="630"/>
      <c r="BJ16" s="630"/>
      <c r="BK16" s="630"/>
      <c r="BL16" s="630"/>
      <c r="BM16" s="630"/>
      <c r="BN16" s="631"/>
      <c r="BO16" s="656">
        <v>0</v>
      </c>
      <c r="BP16" s="656"/>
      <c r="BQ16" s="656"/>
      <c r="BR16" s="656"/>
      <c r="BS16" s="657" t="s">
        <v>128</v>
      </c>
      <c r="BT16" s="657"/>
      <c r="BU16" s="657"/>
      <c r="BV16" s="657"/>
      <c r="BW16" s="657"/>
      <c r="BX16" s="657"/>
      <c r="BY16" s="657"/>
      <c r="BZ16" s="657"/>
      <c r="CA16" s="657"/>
      <c r="CB16" s="715"/>
      <c r="CD16" s="671" t="s">
        <v>261</v>
      </c>
      <c r="CE16" s="668"/>
      <c r="CF16" s="668"/>
      <c r="CG16" s="668"/>
      <c r="CH16" s="668"/>
      <c r="CI16" s="668"/>
      <c r="CJ16" s="668"/>
      <c r="CK16" s="668"/>
      <c r="CL16" s="668"/>
      <c r="CM16" s="668"/>
      <c r="CN16" s="668"/>
      <c r="CO16" s="668"/>
      <c r="CP16" s="668"/>
      <c r="CQ16" s="669"/>
      <c r="CR16" s="629">
        <v>542186</v>
      </c>
      <c r="CS16" s="630"/>
      <c r="CT16" s="630"/>
      <c r="CU16" s="630"/>
      <c r="CV16" s="630"/>
      <c r="CW16" s="630"/>
      <c r="CX16" s="630"/>
      <c r="CY16" s="631"/>
      <c r="CZ16" s="656">
        <v>1.9</v>
      </c>
      <c r="DA16" s="656"/>
      <c r="DB16" s="656"/>
      <c r="DC16" s="656"/>
      <c r="DD16" s="635" t="s">
        <v>128</v>
      </c>
      <c r="DE16" s="630"/>
      <c r="DF16" s="630"/>
      <c r="DG16" s="630"/>
      <c r="DH16" s="630"/>
      <c r="DI16" s="630"/>
      <c r="DJ16" s="630"/>
      <c r="DK16" s="630"/>
      <c r="DL16" s="630"/>
      <c r="DM16" s="630"/>
      <c r="DN16" s="630"/>
      <c r="DO16" s="630"/>
      <c r="DP16" s="631"/>
      <c r="DQ16" s="635">
        <v>161342</v>
      </c>
      <c r="DR16" s="630"/>
      <c r="DS16" s="630"/>
      <c r="DT16" s="630"/>
      <c r="DU16" s="630"/>
      <c r="DV16" s="630"/>
      <c r="DW16" s="630"/>
      <c r="DX16" s="630"/>
      <c r="DY16" s="630"/>
      <c r="DZ16" s="630"/>
      <c r="EA16" s="630"/>
      <c r="EB16" s="630"/>
      <c r="EC16" s="670"/>
    </row>
    <row r="17" spans="2:133" ht="11.25" customHeight="1" x14ac:dyDescent="0.15">
      <c r="B17" s="626" t="s">
        <v>262</v>
      </c>
      <c r="C17" s="627"/>
      <c r="D17" s="627"/>
      <c r="E17" s="627"/>
      <c r="F17" s="627"/>
      <c r="G17" s="627"/>
      <c r="H17" s="627"/>
      <c r="I17" s="627"/>
      <c r="J17" s="627"/>
      <c r="K17" s="627"/>
      <c r="L17" s="627"/>
      <c r="M17" s="627"/>
      <c r="N17" s="627"/>
      <c r="O17" s="627"/>
      <c r="P17" s="627"/>
      <c r="Q17" s="628"/>
      <c r="R17" s="629">
        <v>39473</v>
      </c>
      <c r="S17" s="630"/>
      <c r="T17" s="630"/>
      <c r="U17" s="630"/>
      <c r="V17" s="630"/>
      <c r="W17" s="630"/>
      <c r="X17" s="630"/>
      <c r="Y17" s="631"/>
      <c r="Z17" s="656">
        <v>0.1</v>
      </c>
      <c r="AA17" s="656"/>
      <c r="AB17" s="656"/>
      <c r="AC17" s="656"/>
      <c r="AD17" s="657">
        <v>39473</v>
      </c>
      <c r="AE17" s="657"/>
      <c r="AF17" s="657"/>
      <c r="AG17" s="657"/>
      <c r="AH17" s="657"/>
      <c r="AI17" s="657"/>
      <c r="AJ17" s="657"/>
      <c r="AK17" s="657"/>
      <c r="AL17" s="632">
        <v>0.3</v>
      </c>
      <c r="AM17" s="633"/>
      <c r="AN17" s="633"/>
      <c r="AO17" s="658"/>
      <c r="AP17" s="626" t="s">
        <v>263</v>
      </c>
      <c r="AQ17" s="627"/>
      <c r="AR17" s="627"/>
      <c r="AS17" s="627"/>
      <c r="AT17" s="627"/>
      <c r="AU17" s="627"/>
      <c r="AV17" s="627"/>
      <c r="AW17" s="627"/>
      <c r="AX17" s="627"/>
      <c r="AY17" s="627"/>
      <c r="AZ17" s="627"/>
      <c r="BA17" s="627"/>
      <c r="BB17" s="627"/>
      <c r="BC17" s="627"/>
      <c r="BD17" s="627"/>
      <c r="BE17" s="627"/>
      <c r="BF17" s="628"/>
      <c r="BG17" s="629" t="s">
        <v>247</v>
      </c>
      <c r="BH17" s="630"/>
      <c r="BI17" s="630"/>
      <c r="BJ17" s="630"/>
      <c r="BK17" s="630"/>
      <c r="BL17" s="630"/>
      <c r="BM17" s="630"/>
      <c r="BN17" s="631"/>
      <c r="BO17" s="656" t="s">
        <v>247</v>
      </c>
      <c r="BP17" s="656"/>
      <c r="BQ17" s="656"/>
      <c r="BR17" s="656"/>
      <c r="BS17" s="657" t="s">
        <v>128</v>
      </c>
      <c r="BT17" s="657"/>
      <c r="BU17" s="657"/>
      <c r="BV17" s="657"/>
      <c r="BW17" s="657"/>
      <c r="BX17" s="657"/>
      <c r="BY17" s="657"/>
      <c r="BZ17" s="657"/>
      <c r="CA17" s="657"/>
      <c r="CB17" s="715"/>
      <c r="CD17" s="671" t="s">
        <v>264</v>
      </c>
      <c r="CE17" s="668"/>
      <c r="CF17" s="668"/>
      <c r="CG17" s="668"/>
      <c r="CH17" s="668"/>
      <c r="CI17" s="668"/>
      <c r="CJ17" s="668"/>
      <c r="CK17" s="668"/>
      <c r="CL17" s="668"/>
      <c r="CM17" s="668"/>
      <c r="CN17" s="668"/>
      <c r="CO17" s="668"/>
      <c r="CP17" s="668"/>
      <c r="CQ17" s="669"/>
      <c r="CR17" s="629">
        <v>3242269</v>
      </c>
      <c r="CS17" s="630"/>
      <c r="CT17" s="630"/>
      <c r="CU17" s="630"/>
      <c r="CV17" s="630"/>
      <c r="CW17" s="630"/>
      <c r="CX17" s="630"/>
      <c r="CY17" s="631"/>
      <c r="CZ17" s="656">
        <v>11.6</v>
      </c>
      <c r="DA17" s="656"/>
      <c r="DB17" s="656"/>
      <c r="DC17" s="656"/>
      <c r="DD17" s="635" t="s">
        <v>247</v>
      </c>
      <c r="DE17" s="630"/>
      <c r="DF17" s="630"/>
      <c r="DG17" s="630"/>
      <c r="DH17" s="630"/>
      <c r="DI17" s="630"/>
      <c r="DJ17" s="630"/>
      <c r="DK17" s="630"/>
      <c r="DL17" s="630"/>
      <c r="DM17" s="630"/>
      <c r="DN17" s="630"/>
      <c r="DO17" s="630"/>
      <c r="DP17" s="631"/>
      <c r="DQ17" s="635">
        <v>3174117</v>
      </c>
      <c r="DR17" s="630"/>
      <c r="DS17" s="630"/>
      <c r="DT17" s="630"/>
      <c r="DU17" s="630"/>
      <c r="DV17" s="630"/>
      <c r="DW17" s="630"/>
      <c r="DX17" s="630"/>
      <c r="DY17" s="630"/>
      <c r="DZ17" s="630"/>
      <c r="EA17" s="630"/>
      <c r="EB17" s="630"/>
      <c r="EC17" s="670"/>
    </row>
    <row r="18" spans="2:133" ht="11.25" customHeight="1" x14ac:dyDescent="0.15">
      <c r="B18" s="626" t="s">
        <v>265</v>
      </c>
      <c r="C18" s="627"/>
      <c r="D18" s="627"/>
      <c r="E18" s="627"/>
      <c r="F18" s="627"/>
      <c r="G18" s="627"/>
      <c r="H18" s="627"/>
      <c r="I18" s="627"/>
      <c r="J18" s="627"/>
      <c r="K18" s="627"/>
      <c r="L18" s="627"/>
      <c r="M18" s="627"/>
      <c r="N18" s="627"/>
      <c r="O18" s="627"/>
      <c r="P18" s="627"/>
      <c r="Q18" s="628"/>
      <c r="R18" s="629">
        <v>63051</v>
      </c>
      <c r="S18" s="630"/>
      <c r="T18" s="630"/>
      <c r="U18" s="630"/>
      <c r="V18" s="630"/>
      <c r="W18" s="630"/>
      <c r="X18" s="630"/>
      <c r="Y18" s="631"/>
      <c r="Z18" s="656">
        <v>0.2</v>
      </c>
      <c r="AA18" s="656"/>
      <c r="AB18" s="656"/>
      <c r="AC18" s="656"/>
      <c r="AD18" s="657">
        <v>62210</v>
      </c>
      <c r="AE18" s="657"/>
      <c r="AF18" s="657"/>
      <c r="AG18" s="657"/>
      <c r="AH18" s="657"/>
      <c r="AI18" s="657"/>
      <c r="AJ18" s="657"/>
      <c r="AK18" s="657"/>
      <c r="AL18" s="632">
        <v>0.40000000596046448</v>
      </c>
      <c r="AM18" s="633"/>
      <c r="AN18" s="633"/>
      <c r="AO18" s="658"/>
      <c r="AP18" s="626" t="s">
        <v>266</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56" t="s">
        <v>128</v>
      </c>
      <c r="BP18" s="656"/>
      <c r="BQ18" s="656"/>
      <c r="BR18" s="656"/>
      <c r="BS18" s="657" t="s">
        <v>128</v>
      </c>
      <c r="BT18" s="657"/>
      <c r="BU18" s="657"/>
      <c r="BV18" s="657"/>
      <c r="BW18" s="657"/>
      <c r="BX18" s="657"/>
      <c r="BY18" s="657"/>
      <c r="BZ18" s="657"/>
      <c r="CA18" s="657"/>
      <c r="CB18" s="715"/>
      <c r="CD18" s="671" t="s">
        <v>267</v>
      </c>
      <c r="CE18" s="668"/>
      <c r="CF18" s="668"/>
      <c r="CG18" s="668"/>
      <c r="CH18" s="668"/>
      <c r="CI18" s="668"/>
      <c r="CJ18" s="668"/>
      <c r="CK18" s="668"/>
      <c r="CL18" s="668"/>
      <c r="CM18" s="668"/>
      <c r="CN18" s="668"/>
      <c r="CO18" s="668"/>
      <c r="CP18" s="668"/>
      <c r="CQ18" s="669"/>
      <c r="CR18" s="629">
        <v>1258</v>
      </c>
      <c r="CS18" s="630"/>
      <c r="CT18" s="630"/>
      <c r="CU18" s="630"/>
      <c r="CV18" s="630"/>
      <c r="CW18" s="630"/>
      <c r="CX18" s="630"/>
      <c r="CY18" s="631"/>
      <c r="CZ18" s="656">
        <v>0</v>
      </c>
      <c r="DA18" s="656"/>
      <c r="DB18" s="656"/>
      <c r="DC18" s="656"/>
      <c r="DD18" s="635">
        <v>1258</v>
      </c>
      <c r="DE18" s="630"/>
      <c r="DF18" s="630"/>
      <c r="DG18" s="630"/>
      <c r="DH18" s="630"/>
      <c r="DI18" s="630"/>
      <c r="DJ18" s="630"/>
      <c r="DK18" s="630"/>
      <c r="DL18" s="630"/>
      <c r="DM18" s="630"/>
      <c r="DN18" s="630"/>
      <c r="DO18" s="630"/>
      <c r="DP18" s="631"/>
      <c r="DQ18" s="635">
        <v>1258</v>
      </c>
      <c r="DR18" s="630"/>
      <c r="DS18" s="630"/>
      <c r="DT18" s="630"/>
      <c r="DU18" s="630"/>
      <c r="DV18" s="630"/>
      <c r="DW18" s="630"/>
      <c r="DX18" s="630"/>
      <c r="DY18" s="630"/>
      <c r="DZ18" s="630"/>
      <c r="EA18" s="630"/>
      <c r="EB18" s="630"/>
      <c r="EC18" s="670"/>
    </row>
    <row r="19" spans="2:133" ht="11.25" customHeight="1" x14ac:dyDescent="0.15">
      <c r="B19" s="626" t="s">
        <v>268</v>
      </c>
      <c r="C19" s="627"/>
      <c r="D19" s="627"/>
      <c r="E19" s="627"/>
      <c r="F19" s="627"/>
      <c r="G19" s="627"/>
      <c r="H19" s="627"/>
      <c r="I19" s="627"/>
      <c r="J19" s="627"/>
      <c r="K19" s="627"/>
      <c r="L19" s="627"/>
      <c r="M19" s="627"/>
      <c r="N19" s="627"/>
      <c r="O19" s="627"/>
      <c r="P19" s="627"/>
      <c r="Q19" s="628"/>
      <c r="R19" s="629">
        <v>18390</v>
      </c>
      <c r="S19" s="630"/>
      <c r="T19" s="630"/>
      <c r="U19" s="630"/>
      <c r="V19" s="630"/>
      <c r="W19" s="630"/>
      <c r="X19" s="630"/>
      <c r="Y19" s="631"/>
      <c r="Z19" s="656">
        <v>0.1</v>
      </c>
      <c r="AA19" s="656"/>
      <c r="AB19" s="656"/>
      <c r="AC19" s="656"/>
      <c r="AD19" s="657">
        <v>18390</v>
      </c>
      <c r="AE19" s="657"/>
      <c r="AF19" s="657"/>
      <c r="AG19" s="657"/>
      <c r="AH19" s="657"/>
      <c r="AI19" s="657"/>
      <c r="AJ19" s="657"/>
      <c r="AK19" s="657"/>
      <c r="AL19" s="632">
        <v>0.1</v>
      </c>
      <c r="AM19" s="633"/>
      <c r="AN19" s="633"/>
      <c r="AO19" s="658"/>
      <c r="AP19" s="626" t="s">
        <v>269</v>
      </c>
      <c r="AQ19" s="627"/>
      <c r="AR19" s="627"/>
      <c r="AS19" s="627"/>
      <c r="AT19" s="627"/>
      <c r="AU19" s="627"/>
      <c r="AV19" s="627"/>
      <c r="AW19" s="627"/>
      <c r="AX19" s="627"/>
      <c r="AY19" s="627"/>
      <c r="AZ19" s="627"/>
      <c r="BA19" s="627"/>
      <c r="BB19" s="627"/>
      <c r="BC19" s="627"/>
      <c r="BD19" s="627"/>
      <c r="BE19" s="627"/>
      <c r="BF19" s="628"/>
      <c r="BG19" s="629">
        <v>64652</v>
      </c>
      <c r="BH19" s="630"/>
      <c r="BI19" s="630"/>
      <c r="BJ19" s="630"/>
      <c r="BK19" s="630"/>
      <c r="BL19" s="630"/>
      <c r="BM19" s="630"/>
      <c r="BN19" s="631"/>
      <c r="BO19" s="656">
        <v>1.7</v>
      </c>
      <c r="BP19" s="656"/>
      <c r="BQ19" s="656"/>
      <c r="BR19" s="656"/>
      <c r="BS19" s="657" t="s">
        <v>247</v>
      </c>
      <c r="BT19" s="657"/>
      <c r="BU19" s="657"/>
      <c r="BV19" s="657"/>
      <c r="BW19" s="657"/>
      <c r="BX19" s="657"/>
      <c r="BY19" s="657"/>
      <c r="BZ19" s="657"/>
      <c r="CA19" s="657"/>
      <c r="CB19" s="715"/>
      <c r="CD19" s="671" t="s">
        <v>270</v>
      </c>
      <c r="CE19" s="668"/>
      <c r="CF19" s="668"/>
      <c r="CG19" s="668"/>
      <c r="CH19" s="668"/>
      <c r="CI19" s="668"/>
      <c r="CJ19" s="668"/>
      <c r="CK19" s="668"/>
      <c r="CL19" s="668"/>
      <c r="CM19" s="668"/>
      <c r="CN19" s="668"/>
      <c r="CO19" s="668"/>
      <c r="CP19" s="668"/>
      <c r="CQ19" s="669"/>
      <c r="CR19" s="629" t="s">
        <v>128</v>
      </c>
      <c r="CS19" s="630"/>
      <c r="CT19" s="630"/>
      <c r="CU19" s="630"/>
      <c r="CV19" s="630"/>
      <c r="CW19" s="630"/>
      <c r="CX19" s="630"/>
      <c r="CY19" s="631"/>
      <c r="CZ19" s="656" t="s">
        <v>247</v>
      </c>
      <c r="DA19" s="656"/>
      <c r="DB19" s="656"/>
      <c r="DC19" s="656"/>
      <c r="DD19" s="635" t="s">
        <v>128</v>
      </c>
      <c r="DE19" s="630"/>
      <c r="DF19" s="630"/>
      <c r="DG19" s="630"/>
      <c r="DH19" s="630"/>
      <c r="DI19" s="630"/>
      <c r="DJ19" s="630"/>
      <c r="DK19" s="630"/>
      <c r="DL19" s="630"/>
      <c r="DM19" s="630"/>
      <c r="DN19" s="630"/>
      <c r="DO19" s="630"/>
      <c r="DP19" s="631"/>
      <c r="DQ19" s="635" t="s">
        <v>128</v>
      </c>
      <c r="DR19" s="630"/>
      <c r="DS19" s="630"/>
      <c r="DT19" s="630"/>
      <c r="DU19" s="630"/>
      <c r="DV19" s="630"/>
      <c r="DW19" s="630"/>
      <c r="DX19" s="630"/>
      <c r="DY19" s="630"/>
      <c r="DZ19" s="630"/>
      <c r="EA19" s="630"/>
      <c r="EB19" s="630"/>
      <c r="EC19" s="670"/>
    </row>
    <row r="20" spans="2:133" ht="11.25" customHeight="1" x14ac:dyDescent="0.15">
      <c r="B20" s="626" t="s">
        <v>271</v>
      </c>
      <c r="C20" s="627"/>
      <c r="D20" s="627"/>
      <c r="E20" s="627"/>
      <c r="F20" s="627"/>
      <c r="G20" s="627"/>
      <c r="H20" s="627"/>
      <c r="I20" s="627"/>
      <c r="J20" s="627"/>
      <c r="K20" s="627"/>
      <c r="L20" s="627"/>
      <c r="M20" s="627"/>
      <c r="N20" s="627"/>
      <c r="O20" s="627"/>
      <c r="P20" s="627"/>
      <c r="Q20" s="628"/>
      <c r="R20" s="629">
        <v>3579</v>
      </c>
      <c r="S20" s="630"/>
      <c r="T20" s="630"/>
      <c r="U20" s="630"/>
      <c r="V20" s="630"/>
      <c r="W20" s="630"/>
      <c r="X20" s="630"/>
      <c r="Y20" s="631"/>
      <c r="Z20" s="656">
        <v>0</v>
      </c>
      <c r="AA20" s="656"/>
      <c r="AB20" s="656"/>
      <c r="AC20" s="656"/>
      <c r="AD20" s="657">
        <v>3579</v>
      </c>
      <c r="AE20" s="657"/>
      <c r="AF20" s="657"/>
      <c r="AG20" s="657"/>
      <c r="AH20" s="657"/>
      <c r="AI20" s="657"/>
      <c r="AJ20" s="657"/>
      <c r="AK20" s="657"/>
      <c r="AL20" s="632">
        <v>0</v>
      </c>
      <c r="AM20" s="633"/>
      <c r="AN20" s="633"/>
      <c r="AO20" s="658"/>
      <c r="AP20" s="626" t="s">
        <v>272</v>
      </c>
      <c r="AQ20" s="627"/>
      <c r="AR20" s="627"/>
      <c r="AS20" s="627"/>
      <c r="AT20" s="627"/>
      <c r="AU20" s="627"/>
      <c r="AV20" s="627"/>
      <c r="AW20" s="627"/>
      <c r="AX20" s="627"/>
      <c r="AY20" s="627"/>
      <c r="AZ20" s="627"/>
      <c r="BA20" s="627"/>
      <c r="BB20" s="627"/>
      <c r="BC20" s="627"/>
      <c r="BD20" s="627"/>
      <c r="BE20" s="627"/>
      <c r="BF20" s="628"/>
      <c r="BG20" s="629">
        <v>64652</v>
      </c>
      <c r="BH20" s="630"/>
      <c r="BI20" s="630"/>
      <c r="BJ20" s="630"/>
      <c r="BK20" s="630"/>
      <c r="BL20" s="630"/>
      <c r="BM20" s="630"/>
      <c r="BN20" s="631"/>
      <c r="BO20" s="656">
        <v>1.7</v>
      </c>
      <c r="BP20" s="656"/>
      <c r="BQ20" s="656"/>
      <c r="BR20" s="656"/>
      <c r="BS20" s="657" t="s">
        <v>128</v>
      </c>
      <c r="BT20" s="657"/>
      <c r="BU20" s="657"/>
      <c r="BV20" s="657"/>
      <c r="BW20" s="657"/>
      <c r="BX20" s="657"/>
      <c r="BY20" s="657"/>
      <c r="BZ20" s="657"/>
      <c r="CA20" s="657"/>
      <c r="CB20" s="715"/>
      <c r="CD20" s="671" t="s">
        <v>273</v>
      </c>
      <c r="CE20" s="668"/>
      <c r="CF20" s="668"/>
      <c r="CG20" s="668"/>
      <c r="CH20" s="668"/>
      <c r="CI20" s="668"/>
      <c r="CJ20" s="668"/>
      <c r="CK20" s="668"/>
      <c r="CL20" s="668"/>
      <c r="CM20" s="668"/>
      <c r="CN20" s="668"/>
      <c r="CO20" s="668"/>
      <c r="CP20" s="668"/>
      <c r="CQ20" s="669"/>
      <c r="CR20" s="629">
        <v>27947404</v>
      </c>
      <c r="CS20" s="630"/>
      <c r="CT20" s="630"/>
      <c r="CU20" s="630"/>
      <c r="CV20" s="630"/>
      <c r="CW20" s="630"/>
      <c r="CX20" s="630"/>
      <c r="CY20" s="631"/>
      <c r="CZ20" s="656">
        <v>100</v>
      </c>
      <c r="DA20" s="656"/>
      <c r="DB20" s="656"/>
      <c r="DC20" s="656"/>
      <c r="DD20" s="635">
        <v>5295277</v>
      </c>
      <c r="DE20" s="630"/>
      <c r="DF20" s="630"/>
      <c r="DG20" s="630"/>
      <c r="DH20" s="630"/>
      <c r="DI20" s="630"/>
      <c r="DJ20" s="630"/>
      <c r="DK20" s="630"/>
      <c r="DL20" s="630"/>
      <c r="DM20" s="630"/>
      <c r="DN20" s="630"/>
      <c r="DO20" s="630"/>
      <c r="DP20" s="631"/>
      <c r="DQ20" s="635">
        <v>16175880</v>
      </c>
      <c r="DR20" s="630"/>
      <c r="DS20" s="630"/>
      <c r="DT20" s="630"/>
      <c r="DU20" s="630"/>
      <c r="DV20" s="630"/>
      <c r="DW20" s="630"/>
      <c r="DX20" s="630"/>
      <c r="DY20" s="630"/>
      <c r="DZ20" s="630"/>
      <c r="EA20" s="630"/>
      <c r="EB20" s="630"/>
      <c r="EC20" s="670"/>
    </row>
    <row r="21" spans="2:133" ht="11.25" customHeight="1" x14ac:dyDescent="0.15">
      <c r="B21" s="626" t="s">
        <v>274</v>
      </c>
      <c r="C21" s="627"/>
      <c r="D21" s="627"/>
      <c r="E21" s="627"/>
      <c r="F21" s="627"/>
      <c r="G21" s="627"/>
      <c r="H21" s="627"/>
      <c r="I21" s="627"/>
      <c r="J21" s="627"/>
      <c r="K21" s="627"/>
      <c r="L21" s="627"/>
      <c r="M21" s="627"/>
      <c r="N21" s="627"/>
      <c r="O21" s="627"/>
      <c r="P21" s="627"/>
      <c r="Q21" s="628"/>
      <c r="R21" s="629">
        <v>2240</v>
      </c>
      <c r="S21" s="630"/>
      <c r="T21" s="630"/>
      <c r="U21" s="630"/>
      <c r="V21" s="630"/>
      <c r="W21" s="630"/>
      <c r="X21" s="630"/>
      <c r="Y21" s="631"/>
      <c r="Z21" s="656">
        <v>0</v>
      </c>
      <c r="AA21" s="656"/>
      <c r="AB21" s="656"/>
      <c r="AC21" s="656"/>
      <c r="AD21" s="657">
        <v>2240</v>
      </c>
      <c r="AE21" s="657"/>
      <c r="AF21" s="657"/>
      <c r="AG21" s="657"/>
      <c r="AH21" s="657"/>
      <c r="AI21" s="657"/>
      <c r="AJ21" s="657"/>
      <c r="AK21" s="657"/>
      <c r="AL21" s="632">
        <v>0</v>
      </c>
      <c r="AM21" s="633"/>
      <c r="AN21" s="633"/>
      <c r="AO21" s="658"/>
      <c r="AP21" s="722" t="s">
        <v>275</v>
      </c>
      <c r="AQ21" s="729"/>
      <c r="AR21" s="729"/>
      <c r="AS21" s="729"/>
      <c r="AT21" s="729"/>
      <c r="AU21" s="729"/>
      <c r="AV21" s="729"/>
      <c r="AW21" s="729"/>
      <c r="AX21" s="729"/>
      <c r="AY21" s="729"/>
      <c r="AZ21" s="729"/>
      <c r="BA21" s="729"/>
      <c r="BB21" s="729"/>
      <c r="BC21" s="729"/>
      <c r="BD21" s="729"/>
      <c r="BE21" s="729"/>
      <c r="BF21" s="724"/>
      <c r="BG21" s="629">
        <v>3675</v>
      </c>
      <c r="BH21" s="630"/>
      <c r="BI21" s="630"/>
      <c r="BJ21" s="630"/>
      <c r="BK21" s="630"/>
      <c r="BL21" s="630"/>
      <c r="BM21" s="630"/>
      <c r="BN21" s="631"/>
      <c r="BO21" s="656">
        <v>0.1</v>
      </c>
      <c r="BP21" s="656"/>
      <c r="BQ21" s="656"/>
      <c r="BR21" s="656"/>
      <c r="BS21" s="657" t="s">
        <v>128</v>
      </c>
      <c r="BT21" s="657"/>
      <c r="BU21" s="657"/>
      <c r="BV21" s="657"/>
      <c r="BW21" s="657"/>
      <c r="BX21" s="657"/>
      <c r="BY21" s="657"/>
      <c r="BZ21" s="657"/>
      <c r="CA21" s="657"/>
      <c r="CB21" s="715"/>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x14ac:dyDescent="0.15">
      <c r="B22" s="692" t="s">
        <v>276</v>
      </c>
      <c r="C22" s="693"/>
      <c r="D22" s="693"/>
      <c r="E22" s="693"/>
      <c r="F22" s="693"/>
      <c r="G22" s="693"/>
      <c r="H22" s="693"/>
      <c r="I22" s="693"/>
      <c r="J22" s="693"/>
      <c r="K22" s="693"/>
      <c r="L22" s="693"/>
      <c r="M22" s="693"/>
      <c r="N22" s="693"/>
      <c r="O22" s="693"/>
      <c r="P22" s="693"/>
      <c r="Q22" s="694"/>
      <c r="R22" s="629">
        <v>38842</v>
      </c>
      <c r="S22" s="630"/>
      <c r="T22" s="630"/>
      <c r="U22" s="630"/>
      <c r="V22" s="630"/>
      <c r="W22" s="630"/>
      <c r="X22" s="630"/>
      <c r="Y22" s="631"/>
      <c r="Z22" s="656">
        <v>0.1</v>
      </c>
      <c r="AA22" s="656"/>
      <c r="AB22" s="656"/>
      <c r="AC22" s="656"/>
      <c r="AD22" s="657">
        <v>38001</v>
      </c>
      <c r="AE22" s="657"/>
      <c r="AF22" s="657"/>
      <c r="AG22" s="657"/>
      <c r="AH22" s="657"/>
      <c r="AI22" s="657"/>
      <c r="AJ22" s="657"/>
      <c r="AK22" s="657"/>
      <c r="AL22" s="632">
        <v>0.30000001192092896</v>
      </c>
      <c r="AM22" s="633"/>
      <c r="AN22" s="633"/>
      <c r="AO22" s="658"/>
      <c r="AP22" s="722" t="s">
        <v>277</v>
      </c>
      <c r="AQ22" s="729"/>
      <c r="AR22" s="729"/>
      <c r="AS22" s="729"/>
      <c r="AT22" s="729"/>
      <c r="AU22" s="729"/>
      <c r="AV22" s="729"/>
      <c r="AW22" s="729"/>
      <c r="AX22" s="729"/>
      <c r="AY22" s="729"/>
      <c r="AZ22" s="729"/>
      <c r="BA22" s="729"/>
      <c r="BB22" s="729"/>
      <c r="BC22" s="729"/>
      <c r="BD22" s="729"/>
      <c r="BE22" s="729"/>
      <c r="BF22" s="724"/>
      <c r="BG22" s="629" t="s">
        <v>128</v>
      </c>
      <c r="BH22" s="630"/>
      <c r="BI22" s="630"/>
      <c r="BJ22" s="630"/>
      <c r="BK22" s="630"/>
      <c r="BL22" s="630"/>
      <c r="BM22" s="630"/>
      <c r="BN22" s="631"/>
      <c r="BO22" s="656" t="s">
        <v>247</v>
      </c>
      <c r="BP22" s="656"/>
      <c r="BQ22" s="656"/>
      <c r="BR22" s="656"/>
      <c r="BS22" s="657" t="s">
        <v>247</v>
      </c>
      <c r="BT22" s="657"/>
      <c r="BU22" s="657"/>
      <c r="BV22" s="657"/>
      <c r="BW22" s="657"/>
      <c r="BX22" s="657"/>
      <c r="BY22" s="657"/>
      <c r="BZ22" s="657"/>
      <c r="CA22" s="657"/>
      <c r="CB22" s="715"/>
      <c r="CD22" s="731" t="s">
        <v>278</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279</v>
      </c>
      <c r="C23" s="627"/>
      <c r="D23" s="627"/>
      <c r="E23" s="627"/>
      <c r="F23" s="627"/>
      <c r="G23" s="627"/>
      <c r="H23" s="627"/>
      <c r="I23" s="627"/>
      <c r="J23" s="627"/>
      <c r="K23" s="627"/>
      <c r="L23" s="627"/>
      <c r="M23" s="627"/>
      <c r="N23" s="627"/>
      <c r="O23" s="627"/>
      <c r="P23" s="627"/>
      <c r="Q23" s="628"/>
      <c r="R23" s="629">
        <v>10320953</v>
      </c>
      <c r="S23" s="630"/>
      <c r="T23" s="630"/>
      <c r="U23" s="630"/>
      <c r="V23" s="630"/>
      <c r="W23" s="630"/>
      <c r="X23" s="630"/>
      <c r="Y23" s="631"/>
      <c r="Z23" s="656">
        <v>35.700000000000003</v>
      </c>
      <c r="AA23" s="656"/>
      <c r="AB23" s="656"/>
      <c r="AC23" s="656"/>
      <c r="AD23" s="657">
        <v>8931329</v>
      </c>
      <c r="AE23" s="657"/>
      <c r="AF23" s="657"/>
      <c r="AG23" s="657"/>
      <c r="AH23" s="657"/>
      <c r="AI23" s="657"/>
      <c r="AJ23" s="657"/>
      <c r="AK23" s="657"/>
      <c r="AL23" s="632">
        <v>64.400000000000006</v>
      </c>
      <c r="AM23" s="633"/>
      <c r="AN23" s="633"/>
      <c r="AO23" s="658"/>
      <c r="AP23" s="722" t="s">
        <v>280</v>
      </c>
      <c r="AQ23" s="729"/>
      <c r="AR23" s="729"/>
      <c r="AS23" s="729"/>
      <c r="AT23" s="729"/>
      <c r="AU23" s="729"/>
      <c r="AV23" s="729"/>
      <c r="AW23" s="729"/>
      <c r="AX23" s="729"/>
      <c r="AY23" s="729"/>
      <c r="AZ23" s="729"/>
      <c r="BA23" s="729"/>
      <c r="BB23" s="729"/>
      <c r="BC23" s="729"/>
      <c r="BD23" s="729"/>
      <c r="BE23" s="729"/>
      <c r="BF23" s="724"/>
      <c r="BG23" s="629">
        <v>60977</v>
      </c>
      <c r="BH23" s="630"/>
      <c r="BI23" s="630"/>
      <c r="BJ23" s="630"/>
      <c r="BK23" s="630"/>
      <c r="BL23" s="630"/>
      <c r="BM23" s="630"/>
      <c r="BN23" s="631"/>
      <c r="BO23" s="656">
        <v>1.6</v>
      </c>
      <c r="BP23" s="656"/>
      <c r="BQ23" s="656"/>
      <c r="BR23" s="656"/>
      <c r="BS23" s="657" t="s">
        <v>128</v>
      </c>
      <c r="BT23" s="657"/>
      <c r="BU23" s="657"/>
      <c r="BV23" s="657"/>
      <c r="BW23" s="657"/>
      <c r="BX23" s="657"/>
      <c r="BY23" s="657"/>
      <c r="BZ23" s="657"/>
      <c r="CA23" s="657"/>
      <c r="CB23" s="715"/>
      <c r="CD23" s="731" t="s">
        <v>219</v>
      </c>
      <c r="CE23" s="732"/>
      <c r="CF23" s="732"/>
      <c r="CG23" s="732"/>
      <c r="CH23" s="732"/>
      <c r="CI23" s="732"/>
      <c r="CJ23" s="732"/>
      <c r="CK23" s="732"/>
      <c r="CL23" s="732"/>
      <c r="CM23" s="732"/>
      <c r="CN23" s="732"/>
      <c r="CO23" s="732"/>
      <c r="CP23" s="732"/>
      <c r="CQ23" s="733"/>
      <c r="CR23" s="731" t="s">
        <v>281</v>
      </c>
      <c r="CS23" s="732"/>
      <c r="CT23" s="732"/>
      <c r="CU23" s="732"/>
      <c r="CV23" s="732"/>
      <c r="CW23" s="732"/>
      <c r="CX23" s="732"/>
      <c r="CY23" s="733"/>
      <c r="CZ23" s="731" t="s">
        <v>282</v>
      </c>
      <c r="DA23" s="732"/>
      <c r="DB23" s="732"/>
      <c r="DC23" s="733"/>
      <c r="DD23" s="731" t="s">
        <v>283</v>
      </c>
      <c r="DE23" s="732"/>
      <c r="DF23" s="732"/>
      <c r="DG23" s="732"/>
      <c r="DH23" s="732"/>
      <c r="DI23" s="732"/>
      <c r="DJ23" s="732"/>
      <c r="DK23" s="733"/>
      <c r="DL23" s="740" t="s">
        <v>284</v>
      </c>
      <c r="DM23" s="741"/>
      <c r="DN23" s="741"/>
      <c r="DO23" s="741"/>
      <c r="DP23" s="741"/>
      <c r="DQ23" s="741"/>
      <c r="DR23" s="741"/>
      <c r="DS23" s="741"/>
      <c r="DT23" s="741"/>
      <c r="DU23" s="741"/>
      <c r="DV23" s="742"/>
      <c r="DW23" s="731" t="s">
        <v>285</v>
      </c>
      <c r="DX23" s="732"/>
      <c r="DY23" s="732"/>
      <c r="DZ23" s="732"/>
      <c r="EA23" s="732"/>
      <c r="EB23" s="732"/>
      <c r="EC23" s="733"/>
    </row>
    <row r="24" spans="2:133" ht="11.25" customHeight="1" x14ac:dyDescent="0.15">
      <c r="B24" s="626" t="s">
        <v>286</v>
      </c>
      <c r="C24" s="627"/>
      <c r="D24" s="627"/>
      <c r="E24" s="627"/>
      <c r="F24" s="627"/>
      <c r="G24" s="627"/>
      <c r="H24" s="627"/>
      <c r="I24" s="627"/>
      <c r="J24" s="627"/>
      <c r="K24" s="627"/>
      <c r="L24" s="627"/>
      <c r="M24" s="627"/>
      <c r="N24" s="627"/>
      <c r="O24" s="627"/>
      <c r="P24" s="627"/>
      <c r="Q24" s="628"/>
      <c r="R24" s="629">
        <v>8931329</v>
      </c>
      <c r="S24" s="630"/>
      <c r="T24" s="630"/>
      <c r="U24" s="630"/>
      <c r="V24" s="630"/>
      <c r="W24" s="630"/>
      <c r="X24" s="630"/>
      <c r="Y24" s="631"/>
      <c r="Z24" s="656">
        <v>30.9</v>
      </c>
      <c r="AA24" s="656"/>
      <c r="AB24" s="656"/>
      <c r="AC24" s="656"/>
      <c r="AD24" s="657">
        <v>8931329</v>
      </c>
      <c r="AE24" s="657"/>
      <c r="AF24" s="657"/>
      <c r="AG24" s="657"/>
      <c r="AH24" s="657"/>
      <c r="AI24" s="657"/>
      <c r="AJ24" s="657"/>
      <c r="AK24" s="657"/>
      <c r="AL24" s="632">
        <v>64.400000000000006</v>
      </c>
      <c r="AM24" s="633"/>
      <c r="AN24" s="633"/>
      <c r="AO24" s="658"/>
      <c r="AP24" s="722" t="s">
        <v>287</v>
      </c>
      <c r="AQ24" s="729"/>
      <c r="AR24" s="729"/>
      <c r="AS24" s="729"/>
      <c r="AT24" s="729"/>
      <c r="AU24" s="729"/>
      <c r="AV24" s="729"/>
      <c r="AW24" s="729"/>
      <c r="AX24" s="729"/>
      <c r="AY24" s="729"/>
      <c r="AZ24" s="729"/>
      <c r="BA24" s="729"/>
      <c r="BB24" s="729"/>
      <c r="BC24" s="729"/>
      <c r="BD24" s="729"/>
      <c r="BE24" s="729"/>
      <c r="BF24" s="724"/>
      <c r="BG24" s="629" t="s">
        <v>247</v>
      </c>
      <c r="BH24" s="630"/>
      <c r="BI24" s="630"/>
      <c r="BJ24" s="630"/>
      <c r="BK24" s="630"/>
      <c r="BL24" s="630"/>
      <c r="BM24" s="630"/>
      <c r="BN24" s="631"/>
      <c r="BO24" s="656" t="s">
        <v>128</v>
      </c>
      <c r="BP24" s="656"/>
      <c r="BQ24" s="656"/>
      <c r="BR24" s="656"/>
      <c r="BS24" s="657" t="s">
        <v>247</v>
      </c>
      <c r="BT24" s="657"/>
      <c r="BU24" s="657"/>
      <c r="BV24" s="657"/>
      <c r="BW24" s="657"/>
      <c r="BX24" s="657"/>
      <c r="BY24" s="657"/>
      <c r="BZ24" s="657"/>
      <c r="CA24" s="657"/>
      <c r="CB24" s="715"/>
      <c r="CD24" s="685" t="s">
        <v>288</v>
      </c>
      <c r="CE24" s="686"/>
      <c r="CF24" s="686"/>
      <c r="CG24" s="686"/>
      <c r="CH24" s="686"/>
      <c r="CI24" s="686"/>
      <c r="CJ24" s="686"/>
      <c r="CK24" s="686"/>
      <c r="CL24" s="686"/>
      <c r="CM24" s="686"/>
      <c r="CN24" s="686"/>
      <c r="CO24" s="686"/>
      <c r="CP24" s="686"/>
      <c r="CQ24" s="687"/>
      <c r="CR24" s="682">
        <v>12584894</v>
      </c>
      <c r="CS24" s="683"/>
      <c r="CT24" s="683"/>
      <c r="CU24" s="683"/>
      <c r="CV24" s="683"/>
      <c r="CW24" s="683"/>
      <c r="CX24" s="683"/>
      <c r="CY24" s="726"/>
      <c r="CZ24" s="727">
        <v>45</v>
      </c>
      <c r="DA24" s="700"/>
      <c r="DB24" s="700"/>
      <c r="DC24" s="730"/>
      <c r="DD24" s="725">
        <v>8377281</v>
      </c>
      <c r="DE24" s="683"/>
      <c r="DF24" s="683"/>
      <c r="DG24" s="683"/>
      <c r="DH24" s="683"/>
      <c r="DI24" s="683"/>
      <c r="DJ24" s="683"/>
      <c r="DK24" s="726"/>
      <c r="DL24" s="725">
        <v>8329615</v>
      </c>
      <c r="DM24" s="683"/>
      <c r="DN24" s="683"/>
      <c r="DO24" s="683"/>
      <c r="DP24" s="683"/>
      <c r="DQ24" s="683"/>
      <c r="DR24" s="683"/>
      <c r="DS24" s="683"/>
      <c r="DT24" s="683"/>
      <c r="DU24" s="683"/>
      <c r="DV24" s="726"/>
      <c r="DW24" s="727">
        <v>58</v>
      </c>
      <c r="DX24" s="700"/>
      <c r="DY24" s="700"/>
      <c r="DZ24" s="700"/>
      <c r="EA24" s="700"/>
      <c r="EB24" s="700"/>
      <c r="EC24" s="728"/>
    </row>
    <row r="25" spans="2:133" ht="11.25" customHeight="1" x14ac:dyDescent="0.15">
      <c r="B25" s="626" t="s">
        <v>289</v>
      </c>
      <c r="C25" s="627"/>
      <c r="D25" s="627"/>
      <c r="E25" s="627"/>
      <c r="F25" s="627"/>
      <c r="G25" s="627"/>
      <c r="H25" s="627"/>
      <c r="I25" s="627"/>
      <c r="J25" s="627"/>
      <c r="K25" s="627"/>
      <c r="L25" s="627"/>
      <c r="M25" s="627"/>
      <c r="N25" s="627"/>
      <c r="O25" s="627"/>
      <c r="P25" s="627"/>
      <c r="Q25" s="628"/>
      <c r="R25" s="629">
        <v>1389624</v>
      </c>
      <c r="S25" s="630"/>
      <c r="T25" s="630"/>
      <c r="U25" s="630"/>
      <c r="V25" s="630"/>
      <c r="W25" s="630"/>
      <c r="X25" s="630"/>
      <c r="Y25" s="631"/>
      <c r="Z25" s="656">
        <v>4.8</v>
      </c>
      <c r="AA25" s="656"/>
      <c r="AB25" s="656"/>
      <c r="AC25" s="656"/>
      <c r="AD25" s="657" t="s">
        <v>247</v>
      </c>
      <c r="AE25" s="657"/>
      <c r="AF25" s="657"/>
      <c r="AG25" s="657"/>
      <c r="AH25" s="657"/>
      <c r="AI25" s="657"/>
      <c r="AJ25" s="657"/>
      <c r="AK25" s="657"/>
      <c r="AL25" s="632" t="s">
        <v>128</v>
      </c>
      <c r="AM25" s="633"/>
      <c r="AN25" s="633"/>
      <c r="AO25" s="658"/>
      <c r="AP25" s="722" t="s">
        <v>290</v>
      </c>
      <c r="AQ25" s="729"/>
      <c r="AR25" s="729"/>
      <c r="AS25" s="729"/>
      <c r="AT25" s="729"/>
      <c r="AU25" s="729"/>
      <c r="AV25" s="729"/>
      <c r="AW25" s="729"/>
      <c r="AX25" s="729"/>
      <c r="AY25" s="729"/>
      <c r="AZ25" s="729"/>
      <c r="BA25" s="729"/>
      <c r="BB25" s="729"/>
      <c r="BC25" s="729"/>
      <c r="BD25" s="729"/>
      <c r="BE25" s="729"/>
      <c r="BF25" s="724"/>
      <c r="BG25" s="629" t="s">
        <v>247</v>
      </c>
      <c r="BH25" s="630"/>
      <c r="BI25" s="630"/>
      <c r="BJ25" s="630"/>
      <c r="BK25" s="630"/>
      <c r="BL25" s="630"/>
      <c r="BM25" s="630"/>
      <c r="BN25" s="631"/>
      <c r="BO25" s="656" t="s">
        <v>128</v>
      </c>
      <c r="BP25" s="656"/>
      <c r="BQ25" s="656"/>
      <c r="BR25" s="656"/>
      <c r="BS25" s="657" t="s">
        <v>128</v>
      </c>
      <c r="BT25" s="657"/>
      <c r="BU25" s="657"/>
      <c r="BV25" s="657"/>
      <c r="BW25" s="657"/>
      <c r="BX25" s="657"/>
      <c r="BY25" s="657"/>
      <c r="BZ25" s="657"/>
      <c r="CA25" s="657"/>
      <c r="CB25" s="715"/>
      <c r="CD25" s="671" t="s">
        <v>291</v>
      </c>
      <c r="CE25" s="668"/>
      <c r="CF25" s="668"/>
      <c r="CG25" s="668"/>
      <c r="CH25" s="668"/>
      <c r="CI25" s="668"/>
      <c r="CJ25" s="668"/>
      <c r="CK25" s="668"/>
      <c r="CL25" s="668"/>
      <c r="CM25" s="668"/>
      <c r="CN25" s="668"/>
      <c r="CO25" s="668"/>
      <c r="CP25" s="668"/>
      <c r="CQ25" s="669"/>
      <c r="CR25" s="629">
        <v>4627159</v>
      </c>
      <c r="CS25" s="640"/>
      <c r="CT25" s="640"/>
      <c r="CU25" s="640"/>
      <c r="CV25" s="640"/>
      <c r="CW25" s="640"/>
      <c r="CX25" s="640"/>
      <c r="CY25" s="641"/>
      <c r="CZ25" s="632">
        <v>16.600000000000001</v>
      </c>
      <c r="DA25" s="642"/>
      <c r="DB25" s="642"/>
      <c r="DC25" s="643"/>
      <c r="DD25" s="635">
        <v>4159153</v>
      </c>
      <c r="DE25" s="640"/>
      <c r="DF25" s="640"/>
      <c r="DG25" s="640"/>
      <c r="DH25" s="640"/>
      <c r="DI25" s="640"/>
      <c r="DJ25" s="640"/>
      <c r="DK25" s="641"/>
      <c r="DL25" s="635">
        <v>4111662</v>
      </c>
      <c r="DM25" s="640"/>
      <c r="DN25" s="640"/>
      <c r="DO25" s="640"/>
      <c r="DP25" s="640"/>
      <c r="DQ25" s="640"/>
      <c r="DR25" s="640"/>
      <c r="DS25" s="640"/>
      <c r="DT25" s="640"/>
      <c r="DU25" s="640"/>
      <c r="DV25" s="641"/>
      <c r="DW25" s="632">
        <v>28.6</v>
      </c>
      <c r="DX25" s="642"/>
      <c r="DY25" s="642"/>
      <c r="DZ25" s="642"/>
      <c r="EA25" s="642"/>
      <c r="EB25" s="642"/>
      <c r="EC25" s="663"/>
    </row>
    <row r="26" spans="2:133" ht="11.25" customHeight="1" x14ac:dyDescent="0.15">
      <c r="B26" s="626" t="s">
        <v>292</v>
      </c>
      <c r="C26" s="627"/>
      <c r="D26" s="627"/>
      <c r="E26" s="627"/>
      <c r="F26" s="627"/>
      <c r="G26" s="627"/>
      <c r="H26" s="627"/>
      <c r="I26" s="627"/>
      <c r="J26" s="627"/>
      <c r="K26" s="627"/>
      <c r="L26" s="627"/>
      <c r="M26" s="627"/>
      <c r="N26" s="627"/>
      <c r="O26" s="627"/>
      <c r="P26" s="627"/>
      <c r="Q26" s="628"/>
      <c r="R26" s="629" t="s">
        <v>247</v>
      </c>
      <c r="S26" s="630"/>
      <c r="T26" s="630"/>
      <c r="U26" s="630"/>
      <c r="V26" s="630"/>
      <c r="W26" s="630"/>
      <c r="X26" s="630"/>
      <c r="Y26" s="631"/>
      <c r="Z26" s="656" t="s">
        <v>247</v>
      </c>
      <c r="AA26" s="656"/>
      <c r="AB26" s="656"/>
      <c r="AC26" s="656"/>
      <c r="AD26" s="657" t="s">
        <v>128</v>
      </c>
      <c r="AE26" s="657"/>
      <c r="AF26" s="657"/>
      <c r="AG26" s="657"/>
      <c r="AH26" s="657"/>
      <c r="AI26" s="657"/>
      <c r="AJ26" s="657"/>
      <c r="AK26" s="657"/>
      <c r="AL26" s="632" t="s">
        <v>247</v>
      </c>
      <c r="AM26" s="633"/>
      <c r="AN26" s="633"/>
      <c r="AO26" s="658"/>
      <c r="AP26" s="722" t="s">
        <v>293</v>
      </c>
      <c r="AQ26" s="723"/>
      <c r="AR26" s="723"/>
      <c r="AS26" s="723"/>
      <c r="AT26" s="723"/>
      <c r="AU26" s="723"/>
      <c r="AV26" s="723"/>
      <c r="AW26" s="723"/>
      <c r="AX26" s="723"/>
      <c r="AY26" s="723"/>
      <c r="AZ26" s="723"/>
      <c r="BA26" s="723"/>
      <c r="BB26" s="723"/>
      <c r="BC26" s="723"/>
      <c r="BD26" s="723"/>
      <c r="BE26" s="723"/>
      <c r="BF26" s="724"/>
      <c r="BG26" s="629" t="s">
        <v>247</v>
      </c>
      <c r="BH26" s="630"/>
      <c r="BI26" s="630"/>
      <c r="BJ26" s="630"/>
      <c r="BK26" s="630"/>
      <c r="BL26" s="630"/>
      <c r="BM26" s="630"/>
      <c r="BN26" s="631"/>
      <c r="BO26" s="656" t="s">
        <v>128</v>
      </c>
      <c r="BP26" s="656"/>
      <c r="BQ26" s="656"/>
      <c r="BR26" s="656"/>
      <c r="BS26" s="657" t="s">
        <v>128</v>
      </c>
      <c r="BT26" s="657"/>
      <c r="BU26" s="657"/>
      <c r="BV26" s="657"/>
      <c r="BW26" s="657"/>
      <c r="BX26" s="657"/>
      <c r="BY26" s="657"/>
      <c r="BZ26" s="657"/>
      <c r="CA26" s="657"/>
      <c r="CB26" s="715"/>
      <c r="CD26" s="671" t="s">
        <v>294</v>
      </c>
      <c r="CE26" s="668"/>
      <c r="CF26" s="668"/>
      <c r="CG26" s="668"/>
      <c r="CH26" s="668"/>
      <c r="CI26" s="668"/>
      <c r="CJ26" s="668"/>
      <c r="CK26" s="668"/>
      <c r="CL26" s="668"/>
      <c r="CM26" s="668"/>
      <c r="CN26" s="668"/>
      <c r="CO26" s="668"/>
      <c r="CP26" s="668"/>
      <c r="CQ26" s="669"/>
      <c r="CR26" s="629">
        <v>2626481</v>
      </c>
      <c r="CS26" s="630"/>
      <c r="CT26" s="630"/>
      <c r="CU26" s="630"/>
      <c r="CV26" s="630"/>
      <c r="CW26" s="630"/>
      <c r="CX26" s="630"/>
      <c r="CY26" s="631"/>
      <c r="CZ26" s="632">
        <v>9.4</v>
      </c>
      <c r="DA26" s="642"/>
      <c r="DB26" s="642"/>
      <c r="DC26" s="643"/>
      <c r="DD26" s="635">
        <v>2488950</v>
      </c>
      <c r="DE26" s="630"/>
      <c r="DF26" s="630"/>
      <c r="DG26" s="630"/>
      <c r="DH26" s="630"/>
      <c r="DI26" s="630"/>
      <c r="DJ26" s="630"/>
      <c r="DK26" s="631"/>
      <c r="DL26" s="635" t="s">
        <v>128</v>
      </c>
      <c r="DM26" s="630"/>
      <c r="DN26" s="630"/>
      <c r="DO26" s="630"/>
      <c r="DP26" s="630"/>
      <c r="DQ26" s="630"/>
      <c r="DR26" s="630"/>
      <c r="DS26" s="630"/>
      <c r="DT26" s="630"/>
      <c r="DU26" s="630"/>
      <c r="DV26" s="631"/>
      <c r="DW26" s="632" t="s">
        <v>247</v>
      </c>
      <c r="DX26" s="642"/>
      <c r="DY26" s="642"/>
      <c r="DZ26" s="642"/>
      <c r="EA26" s="642"/>
      <c r="EB26" s="642"/>
      <c r="EC26" s="663"/>
    </row>
    <row r="27" spans="2:133" ht="11.25" customHeight="1" x14ac:dyDescent="0.15">
      <c r="B27" s="626" t="s">
        <v>295</v>
      </c>
      <c r="C27" s="627"/>
      <c r="D27" s="627"/>
      <c r="E27" s="627"/>
      <c r="F27" s="627"/>
      <c r="G27" s="627"/>
      <c r="H27" s="627"/>
      <c r="I27" s="627"/>
      <c r="J27" s="627"/>
      <c r="K27" s="627"/>
      <c r="L27" s="627"/>
      <c r="M27" s="627"/>
      <c r="N27" s="627"/>
      <c r="O27" s="627"/>
      <c r="P27" s="627"/>
      <c r="Q27" s="628"/>
      <c r="R27" s="629">
        <v>15261176</v>
      </c>
      <c r="S27" s="630"/>
      <c r="T27" s="630"/>
      <c r="U27" s="630"/>
      <c r="V27" s="630"/>
      <c r="W27" s="630"/>
      <c r="X27" s="630"/>
      <c r="Y27" s="631"/>
      <c r="Z27" s="656">
        <v>52.7</v>
      </c>
      <c r="AA27" s="656"/>
      <c r="AB27" s="656"/>
      <c r="AC27" s="656"/>
      <c r="AD27" s="657">
        <v>13809734</v>
      </c>
      <c r="AE27" s="657"/>
      <c r="AF27" s="657"/>
      <c r="AG27" s="657"/>
      <c r="AH27" s="657"/>
      <c r="AI27" s="657"/>
      <c r="AJ27" s="657"/>
      <c r="AK27" s="657"/>
      <c r="AL27" s="632">
        <v>99.599998474121094</v>
      </c>
      <c r="AM27" s="633"/>
      <c r="AN27" s="633"/>
      <c r="AO27" s="658"/>
      <c r="AP27" s="626" t="s">
        <v>296</v>
      </c>
      <c r="AQ27" s="627"/>
      <c r="AR27" s="627"/>
      <c r="AS27" s="627"/>
      <c r="AT27" s="627"/>
      <c r="AU27" s="627"/>
      <c r="AV27" s="627"/>
      <c r="AW27" s="627"/>
      <c r="AX27" s="627"/>
      <c r="AY27" s="627"/>
      <c r="AZ27" s="627"/>
      <c r="BA27" s="627"/>
      <c r="BB27" s="627"/>
      <c r="BC27" s="627"/>
      <c r="BD27" s="627"/>
      <c r="BE27" s="627"/>
      <c r="BF27" s="628"/>
      <c r="BG27" s="629">
        <v>3756828</v>
      </c>
      <c r="BH27" s="630"/>
      <c r="BI27" s="630"/>
      <c r="BJ27" s="630"/>
      <c r="BK27" s="630"/>
      <c r="BL27" s="630"/>
      <c r="BM27" s="630"/>
      <c r="BN27" s="631"/>
      <c r="BO27" s="656">
        <v>100</v>
      </c>
      <c r="BP27" s="656"/>
      <c r="BQ27" s="656"/>
      <c r="BR27" s="656"/>
      <c r="BS27" s="657">
        <v>301015</v>
      </c>
      <c r="BT27" s="657"/>
      <c r="BU27" s="657"/>
      <c r="BV27" s="657"/>
      <c r="BW27" s="657"/>
      <c r="BX27" s="657"/>
      <c r="BY27" s="657"/>
      <c r="BZ27" s="657"/>
      <c r="CA27" s="657"/>
      <c r="CB27" s="715"/>
      <c r="CD27" s="671" t="s">
        <v>297</v>
      </c>
      <c r="CE27" s="668"/>
      <c r="CF27" s="668"/>
      <c r="CG27" s="668"/>
      <c r="CH27" s="668"/>
      <c r="CI27" s="668"/>
      <c r="CJ27" s="668"/>
      <c r="CK27" s="668"/>
      <c r="CL27" s="668"/>
      <c r="CM27" s="668"/>
      <c r="CN27" s="668"/>
      <c r="CO27" s="668"/>
      <c r="CP27" s="668"/>
      <c r="CQ27" s="669"/>
      <c r="CR27" s="629">
        <v>4715466</v>
      </c>
      <c r="CS27" s="640"/>
      <c r="CT27" s="640"/>
      <c r="CU27" s="640"/>
      <c r="CV27" s="640"/>
      <c r="CW27" s="640"/>
      <c r="CX27" s="640"/>
      <c r="CY27" s="641"/>
      <c r="CZ27" s="632">
        <v>16.899999999999999</v>
      </c>
      <c r="DA27" s="642"/>
      <c r="DB27" s="642"/>
      <c r="DC27" s="643"/>
      <c r="DD27" s="635">
        <v>1044011</v>
      </c>
      <c r="DE27" s="640"/>
      <c r="DF27" s="640"/>
      <c r="DG27" s="640"/>
      <c r="DH27" s="640"/>
      <c r="DI27" s="640"/>
      <c r="DJ27" s="640"/>
      <c r="DK27" s="641"/>
      <c r="DL27" s="635">
        <v>1043960</v>
      </c>
      <c r="DM27" s="640"/>
      <c r="DN27" s="640"/>
      <c r="DO27" s="640"/>
      <c r="DP27" s="640"/>
      <c r="DQ27" s="640"/>
      <c r="DR27" s="640"/>
      <c r="DS27" s="640"/>
      <c r="DT27" s="640"/>
      <c r="DU27" s="640"/>
      <c r="DV27" s="641"/>
      <c r="DW27" s="632">
        <v>7.3</v>
      </c>
      <c r="DX27" s="642"/>
      <c r="DY27" s="642"/>
      <c r="DZ27" s="642"/>
      <c r="EA27" s="642"/>
      <c r="EB27" s="642"/>
      <c r="EC27" s="663"/>
    </row>
    <row r="28" spans="2:133" ht="11.25" customHeight="1" x14ac:dyDescent="0.15">
      <c r="B28" s="626" t="s">
        <v>298</v>
      </c>
      <c r="C28" s="627"/>
      <c r="D28" s="627"/>
      <c r="E28" s="627"/>
      <c r="F28" s="627"/>
      <c r="G28" s="627"/>
      <c r="H28" s="627"/>
      <c r="I28" s="627"/>
      <c r="J28" s="627"/>
      <c r="K28" s="627"/>
      <c r="L28" s="627"/>
      <c r="M28" s="627"/>
      <c r="N28" s="627"/>
      <c r="O28" s="627"/>
      <c r="P28" s="627"/>
      <c r="Q28" s="628"/>
      <c r="R28" s="629">
        <v>2771</v>
      </c>
      <c r="S28" s="630"/>
      <c r="T28" s="630"/>
      <c r="U28" s="630"/>
      <c r="V28" s="630"/>
      <c r="W28" s="630"/>
      <c r="X28" s="630"/>
      <c r="Y28" s="631"/>
      <c r="Z28" s="656">
        <v>0</v>
      </c>
      <c r="AA28" s="656"/>
      <c r="AB28" s="656"/>
      <c r="AC28" s="656"/>
      <c r="AD28" s="657">
        <v>2771</v>
      </c>
      <c r="AE28" s="657"/>
      <c r="AF28" s="657"/>
      <c r="AG28" s="657"/>
      <c r="AH28" s="657"/>
      <c r="AI28" s="657"/>
      <c r="AJ28" s="657"/>
      <c r="AK28" s="657"/>
      <c r="AL28" s="632">
        <v>0</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0"/>
      <c r="CD28" s="671" t="s">
        <v>299</v>
      </c>
      <c r="CE28" s="668"/>
      <c r="CF28" s="668"/>
      <c r="CG28" s="668"/>
      <c r="CH28" s="668"/>
      <c r="CI28" s="668"/>
      <c r="CJ28" s="668"/>
      <c r="CK28" s="668"/>
      <c r="CL28" s="668"/>
      <c r="CM28" s="668"/>
      <c r="CN28" s="668"/>
      <c r="CO28" s="668"/>
      <c r="CP28" s="668"/>
      <c r="CQ28" s="669"/>
      <c r="CR28" s="629">
        <v>3242269</v>
      </c>
      <c r="CS28" s="630"/>
      <c r="CT28" s="630"/>
      <c r="CU28" s="630"/>
      <c r="CV28" s="630"/>
      <c r="CW28" s="630"/>
      <c r="CX28" s="630"/>
      <c r="CY28" s="631"/>
      <c r="CZ28" s="632">
        <v>11.6</v>
      </c>
      <c r="DA28" s="642"/>
      <c r="DB28" s="642"/>
      <c r="DC28" s="643"/>
      <c r="DD28" s="635">
        <v>3174117</v>
      </c>
      <c r="DE28" s="630"/>
      <c r="DF28" s="630"/>
      <c r="DG28" s="630"/>
      <c r="DH28" s="630"/>
      <c r="DI28" s="630"/>
      <c r="DJ28" s="630"/>
      <c r="DK28" s="631"/>
      <c r="DL28" s="635">
        <v>3173993</v>
      </c>
      <c r="DM28" s="630"/>
      <c r="DN28" s="630"/>
      <c r="DO28" s="630"/>
      <c r="DP28" s="630"/>
      <c r="DQ28" s="630"/>
      <c r="DR28" s="630"/>
      <c r="DS28" s="630"/>
      <c r="DT28" s="630"/>
      <c r="DU28" s="630"/>
      <c r="DV28" s="631"/>
      <c r="DW28" s="632">
        <v>22.1</v>
      </c>
      <c r="DX28" s="642"/>
      <c r="DY28" s="642"/>
      <c r="DZ28" s="642"/>
      <c r="EA28" s="642"/>
      <c r="EB28" s="642"/>
      <c r="EC28" s="663"/>
    </row>
    <row r="29" spans="2:133" ht="11.25" customHeight="1" x14ac:dyDescent="0.15">
      <c r="B29" s="626" t="s">
        <v>300</v>
      </c>
      <c r="C29" s="627"/>
      <c r="D29" s="627"/>
      <c r="E29" s="627"/>
      <c r="F29" s="627"/>
      <c r="G29" s="627"/>
      <c r="H29" s="627"/>
      <c r="I29" s="627"/>
      <c r="J29" s="627"/>
      <c r="K29" s="627"/>
      <c r="L29" s="627"/>
      <c r="M29" s="627"/>
      <c r="N29" s="627"/>
      <c r="O29" s="627"/>
      <c r="P29" s="627"/>
      <c r="Q29" s="628"/>
      <c r="R29" s="629">
        <v>97087</v>
      </c>
      <c r="S29" s="630"/>
      <c r="T29" s="630"/>
      <c r="U29" s="630"/>
      <c r="V29" s="630"/>
      <c r="W29" s="630"/>
      <c r="X29" s="630"/>
      <c r="Y29" s="631"/>
      <c r="Z29" s="656">
        <v>0.3</v>
      </c>
      <c r="AA29" s="656"/>
      <c r="AB29" s="656"/>
      <c r="AC29" s="656"/>
      <c r="AD29" s="657" t="s">
        <v>128</v>
      </c>
      <c r="AE29" s="657"/>
      <c r="AF29" s="657"/>
      <c r="AG29" s="657"/>
      <c r="AH29" s="657"/>
      <c r="AI29" s="657"/>
      <c r="AJ29" s="657"/>
      <c r="AK29" s="657"/>
      <c r="AL29" s="632" t="s">
        <v>128</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301</v>
      </c>
      <c r="CE29" s="717"/>
      <c r="CF29" s="671" t="s">
        <v>70</v>
      </c>
      <c r="CG29" s="668"/>
      <c r="CH29" s="668"/>
      <c r="CI29" s="668"/>
      <c r="CJ29" s="668"/>
      <c r="CK29" s="668"/>
      <c r="CL29" s="668"/>
      <c r="CM29" s="668"/>
      <c r="CN29" s="668"/>
      <c r="CO29" s="668"/>
      <c r="CP29" s="668"/>
      <c r="CQ29" s="669"/>
      <c r="CR29" s="629">
        <v>3241490</v>
      </c>
      <c r="CS29" s="640"/>
      <c r="CT29" s="640"/>
      <c r="CU29" s="640"/>
      <c r="CV29" s="640"/>
      <c r="CW29" s="640"/>
      <c r="CX29" s="640"/>
      <c r="CY29" s="641"/>
      <c r="CZ29" s="632">
        <v>11.6</v>
      </c>
      <c r="DA29" s="642"/>
      <c r="DB29" s="642"/>
      <c r="DC29" s="643"/>
      <c r="DD29" s="635">
        <v>3173338</v>
      </c>
      <c r="DE29" s="640"/>
      <c r="DF29" s="640"/>
      <c r="DG29" s="640"/>
      <c r="DH29" s="640"/>
      <c r="DI29" s="640"/>
      <c r="DJ29" s="640"/>
      <c r="DK29" s="641"/>
      <c r="DL29" s="635">
        <v>3173214</v>
      </c>
      <c r="DM29" s="640"/>
      <c r="DN29" s="640"/>
      <c r="DO29" s="640"/>
      <c r="DP29" s="640"/>
      <c r="DQ29" s="640"/>
      <c r="DR29" s="640"/>
      <c r="DS29" s="640"/>
      <c r="DT29" s="640"/>
      <c r="DU29" s="640"/>
      <c r="DV29" s="641"/>
      <c r="DW29" s="632">
        <v>22.1</v>
      </c>
      <c r="DX29" s="642"/>
      <c r="DY29" s="642"/>
      <c r="DZ29" s="642"/>
      <c r="EA29" s="642"/>
      <c r="EB29" s="642"/>
      <c r="EC29" s="663"/>
    </row>
    <row r="30" spans="2:133" ht="11.25" customHeight="1" x14ac:dyDescent="0.15">
      <c r="B30" s="626" t="s">
        <v>302</v>
      </c>
      <c r="C30" s="627"/>
      <c r="D30" s="627"/>
      <c r="E30" s="627"/>
      <c r="F30" s="627"/>
      <c r="G30" s="627"/>
      <c r="H30" s="627"/>
      <c r="I30" s="627"/>
      <c r="J30" s="627"/>
      <c r="K30" s="627"/>
      <c r="L30" s="627"/>
      <c r="M30" s="627"/>
      <c r="N30" s="627"/>
      <c r="O30" s="627"/>
      <c r="P30" s="627"/>
      <c r="Q30" s="628"/>
      <c r="R30" s="629">
        <v>132213</v>
      </c>
      <c r="S30" s="630"/>
      <c r="T30" s="630"/>
      <c r="U30" s="630"/>
      <c r="V30" s="630"/>
      <c r="W30" s="630"/>
      <c r="X30" s="630"/>
      <c r="Y30" s="631"/>
      <c r="Z30" s="656">
        <v>0.5</v>
      </c>
      <c r="AA30" s="656"/>
      <c r="AB30" s="656"/>
      <c r="AC30" s="656"/>
      <c r="AD30" s="657">
        <v>28808</v>
      </c>
      <c r="AE30" s="657"/>
      <c r="AF30" s="657"/>
      <c r="AG30" s="657"/>
      <c r="AH30" s="657"/>
      <c r="AI30" s="657"/>
      <c r="AJ30" s="657"/>
      <c r="AK30" s="657"/>
      <c r="AL30" s="632">
        <v>0.2</v>
      </c>
      <c r="AM30" s="633"/>
      <c r="AN30" s="633"/>
      <c r="AO30" s="658"/>
      <c r="AP30" s="688" t="s">
        <v>219</v>
      </c>
      <c r="AQ30" s="689"/>
      <c r="AR30" s="689"/>
      <c r="AS30" s="689"/>
      <c r="AT30" s="689"/>
      <c r="AU30" s="689"/>
      <c r="AV30" s="689"/>
      <c r="AW30" s="689"/>
      <c r="AX30" s="689"/>
      <c r="AY30" s="689"/>
      <c r="AZ30" s="689"/>
      <c r="BA30" s="689"/>
      <c r="BB30" s="689"/>
      <c r="BC30" s="689"/>
      <c r="BD30" s="689"/>
      <c r="BE30" s="689"/>
      <c r="BF30" s="690"/>
      <c r="BG30" s="688" t="s">
        <v>303</v>
      </c>
      <c r="BH30" s="713"/>
      <c r="BI30" s="713"/>
      <c r="BJ30" s="713"/>
      <c r="BK30" s="713"/>
      <c r="BL30" s="713"/>
      <c r="BM30" s="713"/>
      <c r="BN30" s="713"/>
      <c r="BO30" s="713"/>
      <c r="BP30" s="713"/>
      <c r="BQ30" s="714"/>
      <c r="BR30" s="688" t="s">
        <v>304</v>
      </c>
      <c r="BS30" s="713"/>
      <c r="BT30" s="713"/>
      <c r="BU30" s="713"/>
      <c r="BV30" s="713"/>
      <c r="BW30" s="713"/>
      <c r="BX30" s="713"/>
      <c r="BY30" s="713"/>
      <c r="BZ30" s="713"/>
      <c r="CA30" s="713"/>
      <c r="CB30" s="714"/>
      <c r="CD30" s="718"/>
      <c r="CE30" s="719"/>
      <c r="CF30" s="671" t="s">
        <v>305</v>
      </c>
      <c r="CG30" s="668"/>
      <c r="CH30" s="668"/>
      <c r="CI30" s="668"/>
      <c r="CJ30" s="668"/>
      <c r="CK30" s="668"/>
      <c r="CL30" s="668"/>
      <c r="CM30" s="668"/>
      <c r="CN30" s="668"/>
      <c r="CO30" s="668"/>
      <c r="CP30" s="668"/>
      <c r="CQ30" s="669"/>
      <c r="CR30" s="629">
        <v>3106886</v>
      </c>
      <c r="CS30" s="630"/>
      <c r="CT30" s="630"/>
      <c r="CU30" s="630"/>
      <c r="CV30" s="630"/>
      <c r="CW30" s="630"/>
      <c r="CX30" s="630"/>
      <c r="CY30" s="631"/>
      <c r="CZ30" s="632">
        <v>11.1</v>
      </c>
      <c r="DA30" s="642"/>
      <c r="DB30" s="642"/>
      <c r="DC30" s="643"/>
      <c r="DD30" s="635">
        <v>3039674</v>
      </c>
      <c r="DE30" s="630"/>
      <c r="DF30" s="630"/>
      <c r="DG30" s="630"/>
      <c r="DH30" s="630"/>
      <c r="DI30" s="630"/>
      <c r="DJ30" s="630"/>
      <c r="DK30" s="631"/>
      <c r="DL30" s="635">
        <v>3039674</v>
      </c>
      <c r="DM30" s="630"/>
      <c r="DN30" s="630"/>
      <c r="DO30" s="630"/>
      <c r="DP30" s="630"/>
      <c r="DQ30" s="630"/>
      <c r="DR30" s="630"/>
      <c r="DS30" s="630"/>
      <c r="DT30" s="630"/>
      <c r="DU30" s="630"/>
      <c r="DV30" s="631"/>
      <c r="DW30" s="632">
        <v>21.2</v>
      </c>
      <c r="DX30" s="642"/>
      <c r="DY30" s="642"/>
      <c r="DZ30" s="642"/>
      <c r="EA30" s="642"/>
      <c r="EB30" s="642"/>
      <c r="EC30" s="663"/>
    </row>
    <row r="31" spans="2:133" ht="11.25" customHeight="1" x14ac:dyDescent="0.15">
      <c r="B31" s="626" t="s">
        <v>306</v>
      </c>
      <c r="C31" s="627"/>
      <c r="D31" s="627"/>
      <c r="E31" s="627"/>
      <c r="F31" s="627"/>
      <c r="G31" s="627"/>
      <c r="H31" s="627"/>
      <c r="I31" s="627"/>
      <c r="J31" s="627"/>
      <c r="K31" s="627"/>
      <c r="L31" s="627"/>
      <c r="M31" s="627"/>
      <c r="N31" s="627"/>
      <c r="O31" s="627"/>
      <c r="P31" s="627"/>
      <c r="Q31" s="628"/>
      <c r="R31" s="629">
        <v>115388</v>
      </c>
      <c r="S31" s="630"/>
      <c r="T31" s="630"/>
      <c r="U31" s="630"/>
      <c r="V31" s="630"/>
      <c r="W31" s="630"/>
      <c r="X31" s="630"/>
      <c r="Y31" s="631"/>
      <c r="Z31" s="656">
        <v>0.4</v>
      </c>
      <c r="AA31" s="656"/>
      <c r="AB31" s="656"/>
      <c r="AC31" s="656"/>
      <c r="AD31" s="657">
        <v>662</v>
      </c>
      <c r="AE31" s="657"/>
      <c r="AF31" s="657"/>
      <c r="AG31" s="657"/>
      <c r="AH31" s="657"/>
      <c r="AI31" s="657"/>
      <c r="AJ31" s="657"/>
      <c r="AK31" s="657"/>
      <c r="AL31" s="632">
        <v>0</v>
      </c>
      <c r="AM31" s="633"/>
      <c r="AN31" s="633"/>
      <c r="AO31" s="658"/>
      <c r="AP31" s="702" t="s">
        <v>307</v>
      </c>
      <c r="AQ31" s="703"/>
      <c r="AR31" s="703"/>
      <c r="AS31" s="703"/>
      <c r="AT31" s="708" t="s">
        <v>308</v>
      </c>
      <c r="AU31" s="213"/>
      <c r="AV31" s="213"/>
      <c r="AW31" s="213"/>
      <c r="AX31" s="695" t="s">
        <v>184</v>
      </c>
      <c r="AY31" s="696"/>
      <c r="AZ31" s="696"/>
      <c r="BA31" s="696"/>
      <c r="BB31" s="696"/>
      <c r="BC31" s="696"/>
      <c r="BD31" s="696"/>
      <c r="BE31" s="696"/>
      <c r="BF31" s="697"/>
      <c r="BG31" s="698">
        <v>98.8</v>
      </c>
      <c r="BH31" s="699"/>
      <c r="BI31" s="699"/>
      <c r="BJ31" s="699"/>
      <c r="BK31" s="699"/>
      <c r="BL31" s="699"/>
      <c r="BM31" s="700">
        <v>96.9</v>
      </c>
      <c r="BN31" s="699"/>
      <c r="BO31" s="699"/>
      <c r="BP31" s="699"/>
      <c r="BQ31" s="701"/>
      <c r="BR31" s="698">
        <v>97.3</v>
      </c>
      <c r="BS31" s="699"/>
      <c r="BT31" s="699"/>
      <c r="BU31" s="699"/>
      <c r="BV31" s="699"/>
      <c r="BW31" s="699"/>
      <c r="BX31" s="700">
        <v>95.4</v>
      </c>
      <c r="BY31" s="699"/>
      <c r="BZ31" s="699"/>
      <c r="CA31" s="699"/>
      <c r="CB31" s="701"/>
      <c r="CD31" s="718"/>
      <c r="CE31" s="719"/>
      <c r="CF31" s="671" t="s">
        <v>309</v>
      </c>
      <c r="CG31" s="668"/>
      <c r="CH31" s="668"/>
      <c r="CI31" s="668"/>
      <c r="CJ31" s="668"/>
      <c r="CK31" s="668"/>
      <c r="CL31" s="668"/>
      <c r="CM31" s="668"/>
      <c r="CN31" s="668"/>
      <c r="CO31" s="668"/>
      <c r="CP31" s="668"/>
      <c r="CQ31" s="669"/>
      <c r="CR31" s="629">
        <v>134604</v>
      </c>
      <c r="CS31" s="640"/>
      <c r="CT31" s="640"/>
      <c r="CU31" s="640"/>
      <c r="CV31" s="640"/>
      <c r="CW31" s="640"/>
      <c r="CX31" s="640"/>
      <c r="CY31" s="641"/>
      <c r="CZ31" s="632">
        <v>0.5</v>
      </c>
      <c r="DA31" s="642"/>
      <c r="DB31" s="642"/>
      <c r="DC31" s="643"/>
      <c r="DD31" s="635">
        <v>133664</v>
      </c>
      <c r="DE31" s="640"/>
      <c r="DF31" s="640"/>
      <c r="DG31" s="640"/>
      <c r="DH31" s="640"/>
      <c r="DI31" s="640"/>
      <c r="DJ31" s="640"/>
      <c r="DK31" s="641"/>
      <c r="DL31" s="635">
        <v>133540</v>
      </c>
      <c r="DM31" s="640"/>
      <c r="DN31" s="640"/>
      <c r="DO31" s="640"/>
      <c r="DP31" s="640"/>
      <c r="DQ31" s="640"/>
      <c r="DR31" s="640"/>
      <c r="DS31" s="640"/>
      <c r="DT31" s="640"/>
      <c r="DU31" s="640"/>
      <c r="DV31" s="641"/>
      <c r="DW31" s="632">
        <v>0.9</v>
      </c>
      <c r="DX31" s="642"/>
      <c r="DY31" s="642"/>
      <c r="DZ31" s="642"/>
      <c r="EA31" s="642"/>
      <c r="EB31" s="642"/>
      <c r="EC31" s="663"/>
    </row>
    <row r="32" spans="2:133" ht="11.25" customHeight="1" x14ac:dyDescent="0.15">
      <c r="B32" s="626" t="s">
        <v>310</v>
      </c>
      <c r="C32" s="627"/>
      <c r="D32" s="627"/>
      <c r="E32" s="627"/>
      <c r="F32" s="627"/>
      <c r="G32" s="627"/>
      <c r="H32" s="627"/>
      <c r="I32" s="627"/>
      <c r="J32" s="627"/>
      <c r="K32" s="627"/>
      <c r="L32" s="627"/>
      <c r="M32" s="627"/>
      <c r="N32" s="627"/>
      <c r="O32" s="627"/>
      <c r="P32" s="627"/>
      <c r="Q32" s="628"/>
      <c r="R32" s="629">
        <v>5032447</v>
      </c>
      <c r="S32" s="630"/>
      <c r="T32" s="630"/>
      <c r="U32" s="630"/>
      <c r="V32" s="630"/>
      <c r="W32" s="630"/>
      <c r="X32" s="630"/>
      <c r="Y32" s="631"/>
      <c r="Z32" s="656">
        <v>17.399999999999999</v>
      </c>
      <c r="AA32" s="656"/>
      <c r="AB32" s="656"/>
      <c r="AC32" s="656"/>
      <c r="AD32" s="657" t="s">
        <v>128</v>
      </c>
      <c r="AE32" s="657"/>
      <c r="AF32" s="657"/>
      <c r="AG32" s="657"/>
      <c r="AH32" s="657"/>
      <c r="AI32" s="657"/>
      <c r="AJ32" s="657"/>
      <c r="AK32" s="657"/>
      <c r="AL32" s="632" t="s">
        <v>128</v>
      </c>
      <c r="AM32" s="633"/>
      <c r="AN32" s="633"/>
      <c r="AO32" s="658"/>
      <c r="AP32" s="704"/>
      <c r="AQ32" s="705"/>
      <c r="AR32" s="705"/>
      <c r="AS32" s="705"/>
      <c r="AT32" s="709"/>
      <c r="AU32" s="212" t="s">
        <v>311</v>
      </c>
      <c r="AV32" s="212"/>
      <c r="AW32" s="212"/>
      <c r="AX32" s="626" t="s">
        <v>312</v>
      </c>
      <c r="AY32" s="627"/>
      <c r="AZ32" s="627"/>
      <c r="BA32" s="627"/>
      <c r="BB32" s="627"/>
      <c r="BC32" s="627"/>
      <c r="BD32" s="627"/>
      <c r="BE32" s="627"/>
      <c r="BF32" s="628"/>
      <c r="BG32" s="711">
        <v>99.4</v>
      </c>
      <c r="BH32" s="640"/>
      <c r="BI32" s="640"/>
      <c r="BJ32" s="640"/>
      <c r="BK32" s="640"/>
      <c r="BL32" s="640"/>
      <c r="BM32" s="633">
        <v>98.2</v>
      </c>
      <c r="BN32" s="712"/>
      <c r="BO32" s="712"/>
      <c r="BP32" s="712"/>
      <c r="BQ32" s="667"/>
      <c r="BR32" s="711">
        <v>99.3</v>
      </c>
      <c r="BS32" s="640"/>
      <c r="BT32" s="640"/>
      <c r="BU32" s="640"/>
      <c r="BV32" s="640"/>
      <c r="BW32" s="640"/>
      <c r="BX32" s="633">
        <v>98</v>
      </c>
      <c r="BY32" s="712"/>
      <c r="BZ32" s="712"/>
      <c r="CA32" s="712"/>
      <c r="CB32" s="667"/>
      <c r="CD32" s="720"/>
      <c r="CE32" s="721"/>
      <c r="CF32" s="671" t="s">
        <v>313</v>
      </c>
      <c r="CG32" s="668"/>
      <c r="CH32" s="668"/>
      <c r="CI32" s="668"/>
      <c r="CJ32" s="668"/>
      <c r="CK32" s="668"/>
      <c r="CL32" s="668"/>
      <c r="CM32" s="668"/>
      <c r="CN32" s="668"/>
      <c r="CO32" s="668"/>
      <c r="CP32" s="668"/>
      <c r="CQ32" s="669"/>
      <c r="CR32" s="629">
        <v>779</v>
      </c>
      <c r="CS32" s="630"/>
      <c r="CT32" s="630"/>
      <c r="CU32" s="630"/>
      <c r="CV32" s="630"/>
      <c r="CW32" s="630"/>
      <c r="CX32" s="630"/>
      <c r="CY32" s="631"/>
      <c r="CZ32" s="632">
        <v>0</v>
      </c>
      <c r="DA32" s="642"/>
      <c r="DB32" s="642"/>
      <c r="DC32" s="643"/>
      <c r="DD32" s="635">
        <v>779</v>
      </c>
      <c r="DE32" s="630"/>
      <c r="DF32" s="630"/>
      <c r="DG32" s="630"/>
      <c r="DH32" s="630"/>
      <c r="DI32" s="630"/>
      <c r="DJ32" s="630"/>
      <c r="DK32" s="631"/>
      <c r="DL32" s="635">
        <v>779</v>
      </c>
      <c r="DM32" s="630"/>
      <c r="DN32" s="630"/>
      <c r="DO32" s="630"/>
      <c r="DP32" s="630"/>
      <c r="DQ32" s="630"/>
      <c r="DR32" s="630"/>
      <c r="DS32" s="630"/>
      <c r="DT32" s="630"/>
      <c r="DU32" s="630"/>
      <c r="DV32" s="631"/>
      <c r="DW32" s="632">
        <v>0</v>
      </c>
      <c r="DX32" s="642"/>
      <c r="DY32" s="642"/>
      <c r="DZ32" s="642"/>
      <c r="EA32" s="642"/>
      <c r="EB32" s="642"/>
      <c r="EC32" s="663"/>
    </row>
    <row r="33" spans="2:133" ht="11.25" customHeight="1" x14ac:dyDescent="0.15">
      <c r="B33" s="692" t="s">
        <v>314</v>
      </c>
      <c r="C33" s="693"/>
      <c r="D33" s="693"/>
      <c r="E33" s="693"/>
      <c r="F33" s="693"/>
      <c r="G33" s="693"/>
      <c r="H33" s="693"/>
      <c r="I33" s="693"/>
      <c r="J33" s="693"/>
      <c r="K33" s="693"/>
      <c r="L33" s="693"/>
      <c r="M33" s="693"/>
      <c r="N33" s="693"/>
      <c r="O33" s="693"/>
      <c r="P33" s="693"/>
      <c r="Q33" s="694"/>
      <c r="R33" s="629" t="s">
        <v>247</v>
      </c>
      <c r="S33" s="630"/>
      <c r="T33" s="630"/>
      <c r="U33" s="630"/>
      <c r="V33" s="630"/>
      <c r="W33" s="630"/>
      <c r="X33" s="630"/>
      <c r="Y33" s="631"/>
      <c r="Z33" s="656" t="s">
        <v>128</v>
      </c>
      <c r="AA33" s="656"/>
      <c r="AB33" s="656"/>
      <c r="AC33" s="656"/>
      <c r="AD33" s="657" t="s">
        <v>128</v>
      </c>
      <c r="AE33" s="657"/>
      <c r="AF33" s="657"/>
      <c r="AG33" s="657"/>
      <c r="AH33" s="657"/>
      <c r="AI33" s="657"/>
      <c r="AJ33" s="657"/>
      <c r="AK33" s="657"/>
      <c r="AL33" s="632" t="s">
        <v>247</v>
      </c>
      <c r="AM33" s="633"/>
      <c r="AN33" s="633"/>
      <c r="AO33" s="658"/>
      <c r="AP33" s="706"/>
      <c r="AQ33" s="707"/>
      <c r="AR33" s="707"/>
      <c r="AS33" s="707"/>
      <c r="AT33" s="710"/>
      <c r="AU33" s="214"/>
      <c r="AV33" s="214"/>
      <c r="AW33" s="214"/>
      <c r="AX33" s="606" t="s">
        <v>315</v>
      </c>
      <c r="AY33" s="607"/>
      <c r="AZ33" s="607"/>
      <c r="BA33" s="607"/>
      <c r="BB33" s="607"/>
      <c r="BC33" s="607"/>
      <c r="BD33" s="607"/>
      <c r="BE33" s="607"/>
      <c r="BF33" s="608"/>
      <c r="BG33" s="691">
        <v>98.2</v>
      </c>
      <c r="BH33" s="610"/>
      <c r="BI33" s="610"/>
      <c r="BJ33" s="610"/>
      <c r="BK33" s="610"/>
      <c r="BL33" s="610"/>
      <c r="BM33" s="648">
        <v>95.4</v>
      </c>
      <c r="BN33" s="610"/>
      <c r="BO33" s="610"/>
      <c r="BP33" s="610"/>
      <c r="BQ33" s="659"/>
      <c r="BR33" s="691">
        <v>95.4</v>
      </c>
      <c r="BS33" s="610"/>
      <c r="BT33" s="610"/>
      <c r="BU33" s="610"/>
      <c r="BV33" s="610"/>
      <c r="BW33" s="610"/>
      <c r="BX33" s="648">
        <v>92.8</v>
      </c>
      <c r="BY33" s="610"/>
      <c r="BZ33" s="610"/>
      <c r="CA33" s="610"/>
      <c r="CB33" s="659"/>
      <c r="CD33" s="671" t="s">
        <v>316</v>
      </c>
      <c r="CE33" s="668"/>
      <c r="CF33" s="668"/>
      <c r="CG33" s="668"/>
      <c r="CH33" s="668"/>
      <c r="CI33" s="668"/>
      <c r="CJ33" s="668"/>
      <c r="CK33" s="668"/>
      <c r="CL33" s="668"/>
      <c r="CM33" s="668"/>
      <c r="CN33" s="668"/>
      <c r="CO33" s="668"/>
      <c r="CP33" s="668"/>
      <c r="CQ33" s="669"/>
      <c r="CR33" s="629">
        <v>9525047</v>
      </c>
      <c r="CS33" s="640"/>
      <c r="CT33" s="640"/>
      <c r="CU33" s="640"/>
      <c r="CV33" s="640"/>
      <c r="CW33" s="640"/>
      <c r="CX33" s="640"/>
      <c r="CY33" s="641"/>
      <c r="CZ33" s="632">
        <v>34.1</v>
      </c>
      <c r="DA33" s="642"/>
      <c r="DB33" s="642"/>
      <c r="DC33" s="643"/>
      <c r="DD33" s="635">
        <v>7053793</v>
      </c>
      <c r="DE33" s="640"/>
      <c r="DF33" s="640"/>
      <c r="DG33" s="640"/>
      <c r="DH33" s="640"/>
      <c r="DI33" s="640"/>
      <c r="DJ33" s="640"/>
      <c r="DK33" s="641"/>
      <c r="DL33" s="635">
        <v>4676046</v>
      </c>
      <c r="DM33" s="640"/>
      <c r="DN33" s="640"/>
      <c r="DO33" s="640"/>
      <c r="DP33" s="640"/>
      <c r="DQ33" s="640"/>
      <c r="DR33" s="640"/>
      <c r="DS33" s="640"/>
      <c r="DT33" s="640"/>
      <c r="DU33" s="640"/>
      <c r="DV33" s="641"/>
      <c r="DW33" s="632">
        <v>32.6</v>
      </c>
      <c r="DX33" s="642"/>
      <c r="DY33" s="642"/>
      <c r="DZ33" s="642"/>
      <c r="EA33" s="642"/>
      <c r="EB33" s="642"/>
      <c r="EC33" s="663"/>
    </row>
    <row r="34" spans="2:133" ht="11.25" customHeight="1" x14ac:dyDescent="0.15">
      <c r="B34" s="626" t="s">
        <v>317</v>
      </c>
      <c r="C34" s="627"/>
      <c r="D34" s="627"/>
      <c r="E34" s="627"/>
      <c r="F34" s="627"/>
      <c r="G34" s="627"/>
      <c r="H34" s="627"/>
      <c r="I34" s="627"/>
      <c r="J34" s="627"/>
      <c r="K34" s="627"/>
      <c r="L34" s="627"/>
      <c r="M34" s="627"/>
      <c r="N34" s="627"/>
      <c r="O34" s="627"/>
      <c r="P34" s="627"/>
      <c r="Q34" s="628"/>
      <c r="R34" s="629">
        <v>2282778</v>
      </c>
      <c r="S34" s="630"/>
      <c r="T34" s="630"/>
      <c r="U34" s="630"/>
      <c r="V34" s="630"/>
      <c r="W34" s="630"/>
      <c r="X34" s="630"/>
      <c r="Y34" s="631"/>
      <c r="Z34" s="656">
        <v>7.9</v>
      </c>
      <c r="AA34" s="656"/>
      <c r="AB34" s="656"/>
      <c r="AC34" s="656"/>
      <c r="AD34" s="657" t="s">
        <v>128</v>
      </c>
      <c r="AE34" s="657"/>
      <c r="AF34" s="657"/>
      <c r="AG34" s="657"/>
      <c r="AH34" s="657"/>
      <c r="AI34" s="657"/>
      <c r="AJ34" s="657"/>
      <c r="AK34" s="657"/>
      <c r="AL34" s="632" t="s">
        <v>128</v>
      </c>
      <c r="AM34" s="633"/>
      <c r="AN34" s="633"/>
      <c r="AO34" s="658"/>
      <c r="AP34" s="215"/>
      <c r="AQ34" s="216"/>
      <c r="AR34" s="212"/>
      <c r="AS34" s="213"/>
      <c r="AT34" s="213"/>
      <c r="AU34" s="213"/>
      <c r="AV34" s="213"/>
      <c r="AW34" s="213"/>
      <c r="AX34" s="213"/>
      <c r="AY34" s="213"/>
      <c r="AZ34" s="213"/>
      <c r="BA34" s="213"/>
      <c r="BB34" s="213"/>
      <c r="BC34" s="213"/>
      <c r="BD34" s="213"/>
      <c r="BE34" s="213"/>
      <c r="BF34" s="213"/>
      <c r="BG34" s="216"/>
      <c r="BH34" s="216"/>
      <c r="BI34" s="216"/>
      <c r="BJ34" s="216"/>
      <c r="BK34" s="216"/>
      <c r="BL34" s="216"/>
      <c r="BM34" s="216"/>
      <c r="BN34" s="216"/>
      <c r="BO34" s="216"/>
      <c r="BP34" s="216"/>
      <c r="BQ34" s="216"/>
      <c r="BR34" s="216"/>
      <c r="BS34" s="216"/>
      <c r="BT34" s="216"/>
      <c r="BU34" s="216"/>
      <c r="BV34" s="216"/>
      <c r="BW34" s="216"/>
      <c r="BX34" s="216"/>
      <c r="BY34" s="216"/>
      <c r="BZ34" s="216"/>
      <c r="CA34" s="216"/>
      <c r="CB34" s="216"/>
      <c r="CD34" s="671" t="s">
        <v>318</v>
      </c>
      <c r="CE34" s="668"/>
      <c r="CF34" s="668"/>
      <c r="CG34" s="668"/>
      <c r="CH34" s="668"/>
      <c r="CI34" s="668"/>
      <c r="CJ34" s="668"/>
      <c r="CK34" s="668"/>
      <c r="CL34" s="668"/>
      <c r="CM34" s="668"/>
      <c r="CN34" s="668"/>
      <c r="CO34" s="668"/>
      <c r="CP34" s="668"/>
      <c r="CQ34" s="669"/>
      <c r="CR34" s="629">
        <v>3106650</v>
      </c>
      <c r="CS34" s="630"/>
      <c r="CT34" s="630"/>
      <c r="CU34" s="630"/>
      <c r="CV34" s="630"/>
      <c r="CW34" s="630"/>
      <c r="CX34" s="630"/>
      <c r="CY34" s="631"/>
      <c r="CZ34" s="632">
        <v>11.1</v>
      </c>
      <c r="DA34" s="642"/>
      <c r="DB34" s="642"/>
      <c r="DC34" s="643"/>
      <c r="DD34" s="635">
        <v>2065286</v>
      </c>
      <c r="DE34" s="630"/>
      <c r="DF34" s="630"/>
      <c r="DG34" s="630"/>
      <c r="DH34" s="630"/>
      <c r="DI34" s="630"/>
      <c r="DJ34" s="630"/>
      <c r="DK34" s="631"/>
      <c r="DL34" s="635">
        <v>1751721</v>
      </c>
      <c r="DM34" s="630"/>
      <c r="DN34" s="630"/>
      <c r="DO34" s="630"/>
      <c r="DP34" s="630"/>
      <c r="DQ34" s="630"/>
      <c r="DR34" s="630"/>
      <c r="DS34" s="630"/>
      <c r="DT34" s="630"/>
      <c r="DU34" s="630"/>
      <c r="DV34" s="631"/>
      <c r="DW34" s="632">
        <v>12.2</v>
      </c>
      <c r="DX34" s="642"/>
      <c r="DY34" s="642"/>
      <c r="DZ34" s="642"/>
      <c r="EA34" s="642"/>
      <c r="EB34" s="642"/>
      <c r="EC34" s="663"/>
    </row>
    <row r="35" spans="2:133" ht="11.25" customHeight="1" x14ac:dyDescent="0.15">
      <c r="B35" s="626" t="s">
        <v>319</v>
      </c>
      <c r="C35" s="627"/>
      <c r="D35" s="627"/>
      <c r="E35" s="627"/>
      <c r="F35" s="627"/>
      <c r="G35" s="627"/>
      <c r="H35" s="627"/>
      <c r="I35" s="627"/>
      <c r="J35" s="627"/>
      <c r="K35" s="627"/>
      <c r="L35" s="627"/>
      <c r="M35" s="627"/>
      <c r="N35" s="627"/>
      <c r="O35" s="627"/>
      <c r="P35" s="627"/>
      <c r="Q35" s="628"/>
      <c r="R35" s="629">
        <v>125935</v>
      </c>
      <c r="S35" s="630"/>
      <c r="T35" s="630"/>
      <c r="U35" s="630"/>
      <c r="V35" s="630"/>
      <c r="W35" s="630"/>
      <c r="X35" s="630"/>
      <c r="Y35" s="631"/>
      <c r="Z35" s="656">
        <v>0.4</v>
      </c>
      <c r="AA35" s="656"/>
      <c r="AB35" s="656"/>
      <c r="AC35" s="656"/>
      <c r="AD35" s="657">
        <v>20425</v>
      </c>
      <c r="AE35" s="657"/>
      <c r="AF35" s="657"/>
      <c r="AG35" s="657"/>
      <c r="AH35" s="657"/>
      <c r="AI35" s="657"/>
      <c r="AJ35" s="657"/>
      <c r="AK35" s="657"/>
      <c r="AL35" s="632">
        <v>0.1</v>
      </c>
      <c r="AM35" s="633"/>
      <c r="AN35" s="633"/>
      <c r="AO35" s="658"/>
      <c r="AP35" s="217"/>
      <c r="AQ35" s="688" t="s">
        <v>320</v>
      </c>
      <c r="AR35" s="689"/>
      <c r="AS35" s="689"/>
      <c r="AT35" s="689"/>
      <c r="AU35" s="689"/>
      <c r="AV35" s="689"/>
      <c r="AW35" s="689"/>
      <c r="AX35" s="689"/>
      <c r="AY35" s="689"/>
      <c r="AZ35" s="689"/>
      <c r="BA35" s="689"/>
      <c r="BB35" s="689"/>
      <c r="BC35" s="689"/>
      <c r="BD35" s="689"/>
      <c r="BE35" s="689"/>
      <c r="BF35" s="690"/>
      <c r="BG35" s="688" t="s">
        <v>321</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71" t="s">
        <v>322</v>
      </c>
      <c r="CE35" s="668"/>
      <c r="CF35" s="668"/>
      <c r="CG35" s="668"/>
      <c r="CH35" s="668"/>
      <c r="CI35" s="668"/>
      <c r="CJ35" s="668"/>
      <c r="CK35" s="668"/>
      <c r="CL35" s="668"/>
      <c r="CM35" s="668"/>
      <c r="CN35" s="668"/>
      <c r="CO35" s="668"/>
      <c r="CP35" s="668"/>
      <c r="CQ35" s="669"/>
      <c r="CR35" s="629">
        <v>86431</v>
      </c>
      <c r="CS35" s="640"/>
      <c r="CT35" s="640"/>
      <c r="CU35" s="640"/>
      <c r="CV35" s="640"/>
      <c r="CW35" s="640"/>
      <c r="CX35" s="640"/>
      <c r="CY35" s="641"/>
      <c r="CZ35" s="632">
        <v>0.3</v>
      </c>
      <c r="DA35" s="642"/>
      <c r="DB35" s="642"/>
      <c r="DC35" s="643"/>
      <c r="DD35" s="635">
        <v>80919</v>
      </c>
      <c r="DE35" s="640"/>
      <c r="DF35" s="640"/>
      <c r="DG35" s="640"/>
      <c r="DH35" s="640"/>
      <c r="DI35" s="640"/>
      <c r="DJ35" s="640"/>
      <c r="DK35" s="641"/>
      <c r="DL35" s="635">
        <v>80424</v>
      </c>
      <c r="DM35" s="640"/>
      <c r="DN35" s="640"/>
      <c r="DO35" s="640"/>
      <c r="DP35" s="640"/>
      <c r="DQ35" s="640"/>
      <c r="DR35" s="640"/>
      <c r="DS35" s="640"/>
      <c r="DT35" s="640"/>
      <c r="DU35" s="640"/>
      <c r="DV35" s="641"/>
      <c r="DW35" s="632">
        <v>0.6</v>
      </c>
      <c r="DX35" s="642"/>
      <c r="DY35" s="642"/>
      <c r="DZ35" s="642"/>
      <c r="EA35" s="642"/>
      <c r="EB35" s="642"/>
      <c r="EC35" s="663"/>
    </row>
    <row r="36" spans="2:133" ht="11.25" customHeight="1" x14ac:dyDescent="0.15">
      <c r="B36" s="626" t="s">
        <v>323</v>
      </c>
      <c r="C36" s="627"/>
      <c r="D36" s="627"/>
      <c r="E36" s="627"/>
      <c r="F36" s="627"/>
      <c r="G36" s="627"/>
      <c r="H36" s="627"/>
      <c r="I36" s="627"/>
      <c r="J36" s="627"/>
      <c r="K36" s="627"/>
      <c r="L36" s="627"/>
      <c r="M36" s="627"/>
      <c r="N36" s="627"/>
      <c r="O36" s="627"/>
      <c r="P36" s="627"/>
      <c r="Q36" s="628"/>
      <c r="R36" s="629">
        <v>153705</v>
      </c>
      <c r="S36" s="630"/>
      <c r="T36" s="630"/>
      <c r="U36" s="630"/>
      <c r="V36" s="630"/>
      <c r="W36" s="630"/>
      <c r="X36" s="630"/>
      <c r="Y36" s="631"/>
      <c r="Z36" s="656">
        <v>0.5</v>
      </c>
      <c r="AA36" s="656"/>
      <c r="AB36" s="656"/>
      <c r="AC36" s="656"/>
      <c r="AD36" s="657" t="s">
        <v>247</v>
      </c>
      <c r="AE36" s="657"/>
      <c r="AF36" s="657"/>
      <c r="AG36" s="657"/>
      <c r="AH36" s="657"/>
      <c r="AI36" s="657"/>
      <c r="AJ36" s="657"/>
      <c r="AK36" s="657"/>
      <c r="AL36" s="632" t="s">
        <v>128</v>
      </c>
      <c r="AM36" s="633"/>
      <c r="AN36" s="633"/>
      <c r="AO36" s="658"/>
      <c r="AP36" s="217"/>
      <c r="AQ36" s="679" t="s">
        <v>324</v>
      </c>
      <c r="AR36" s="680"/>
      <c r="AS36" s="680"/>
      <c r="AT36" s="680"/>
      <c r="AU36" s="680"/>
      <c r="AV36" s="680"/>
      <c r="AW36" s="680"/>
      <c r="AX36" s="680"/>
      <c r="AY36" s="681"/>
      <c r="AZ36" s="682">
        <v>4055380</v>
      </c>
      <c r="BA36" s="683"/>
      <c r="BB36" s="683"/>
      <c r="BC36" s="683"/>
      <c r="BD36" s="683"/>
      <c r="BE36" s="683"/>
      <c r="BF36" s="684"/>
      <c r="BG36" s="685" t="s">
        <v>325</v>
      </c>
      <c r="BH36" s="686"/>
      <c r="BI36" s="686"/>
      <c r="BJ36" s="686"/>
      <c r="BK36" s="686"/>
      <c r="BL36" s="686"/>
      <c r="BM36" s="686"/>
      <c r="BN36" s="686"/>
      <c r="BO36" s="686"/>
      <c r="BP36" s="686"/>
      <c r="BQ36" s="686"/>
      <c r="BR36" s="686"/>
      <c r="BS36" s="686"/>
      <c r="BT36" s="686"/>
      <c r="BU36" s="687"/>
      <c r="BV36" s="682">
        <v>58219</v>
      </c>
      <c r="BW36" s="683"/>
      <c r="BX36" s="683"/>
      <c r="BY36" s="683"/>
      <c r="BZ36" s="683"/>
      <c r="CA36" s="683"/>
      <c r="CB36" s="684"/>
      <c r="CD36" s="671" t="s">
        <v>326</v>
      </c>
      <c r="CE36" s="668"/>
      <c r="CF36" s="668"/>
      <c r="CG36" s="668"/>
      <c r="CH36" s="668"/>
      <c r="CI36" s="668"/>
      <c r="CJ36" s="668"/>
      <c r="CK36" s="668"/>
      <c r="CL36" s="668"/>
      <c r="CM36" s="668"/>
      <c r="CN36" s="668"/>
      <c r="CO36" s="668"/>
      <c r="CP36" s="668"/>
      <c r="CQ36" s="669"/>
      <c r="CR36" s="629">
        <v>2818737</v>
      </c>
      <c r="CS36" s="630"/>
      <c r="CT36" s="630"/>
      <c r="CU36" s="630"/>
      <c r="CV36" s="630"/>
      <c r="CW36" s="630"/>
      <c r="CX36" s="630"/>
      <c r="CY36" s="631"/>
      <c r="CZ36" s="632">
        <v>10.1</v>
      </c>
      <c r="DA36" s="642"/>
      <c r="DB36" s="642"/>
      <c r="DC36" s="643"/>
      <c r="DD36" s="635">
        <v>1913938</v>
      </c>
      <c r="DE36" s="630"/>
      <c r="DF36" s="630"/>
      <c r="DG36" s="630"/>
      <c r="DH36" s="630"/>
      <c r="DI36" s="630"/>
      <c r="DJ36" s="630"/>
      <c r="DK36" s="631"/>
      <c r="DL36" s="635">
        <v>1204361</v>
      </c>
      <c r="DM36" s="630"/>
      <c r="DN36" s="630"/>
      <c r="DO36" s="630"/>
      <c r="DP36" s="630"/>
      <c r="DQ36" s="630"/>
      <c r="DR36" s="630"/>
      <c r="DS36" s="630"/>
      <c r="DT36" s="630"/>
      <c r="DU36" s="630"/>
      <c r="DV36" s="631"/>
      <c r="DW36" s="632">
        <v>8.4</v>
      </c>
      <c r="DX36" s="642"/>
      <c r="DY36" s="642"/>
      <c r="DZ36" s="642"/>
      <c r="EA36" s="642"/>
      <c r="EB36" s="642"/>
      <c r="EC36" s="663"/>
    </row>
    <row r="37" spans="2:133" ht="11.25" customHeight="1" x14ac:dyDescent="0.15">
      <c r="B37" s="626" t="s">
        <v>327</v>
      </c>
      <c r="C37" s="627"/>
      <c r="D37" s="627"/>
      <c r="E37" s="627"/>
      <c r="F37" s="627"/>
      <c r="G37" s="627"/>
      <c r="H37" s="627"/>
      <c r="I37" s="627"/>
      <c r="J37" s="627"/>
      <c r="K37" s="627"/>
      <c r="L37" s="627"/>
      <c r="M37" s="627"/>
      <c r="N37" s="627"/>
      <c r="O37" s="627"/>
      <c r="P37" s="627"/>
      <c r="Q37" s="628"/>
      <c r="R37" s="629">
        <v>791262</v>
      </c>
      <c r="S37" s="630"/>
      <c r="T37" s="630"/>
      <c r="U37" s="630"/>
      <c r="V37" s="630"/>
      <c r="W37" s="630"/>
      <c r="X37" s="630"/>
      <c r="Y37" s="631"/>
      <c r="Z37" s="656">
        <v>2.7</v>
      </c>
      <c r="AA37" s="656"/>
      <c r="AB37" s="656"/>
      <c r="AC37" s="656"/>
      <c r="AD37" s="657" t="s">
        <v>128</v>
      </c>
      <c r="AE37" s="657"/>
      <c r="AF37" s="657"/>
      <c r="AG37" s="657"/>
      <c r="AH37" s="657"/>
      <c r="AI37" s="657"/>
      <c r="AJ37" s="657"/>
      <c r="AK37" s="657"/>
      <c r="AL37" s="632" t="s">
        <v>128</v>
      </c>
      <c r="AM37" s="633"/>
      <c r="AN37" s="633"/>
      <c r="AO37" s="658"/>
      <c r="AQ37" s="664" t="s">
        <v>328</v>
      </c>
      <c r="AR37" s="665"/>
      <c r="AS37" s="665"/>
      <c r="AT37" s="665"/>
      <c r="AU37" s="665"/>
      <c r="AV37" s="665"/>
      <c r="AW37" s="665"/>
      <c r="AX37" s="665"/>
      <c r="AY37" s="666"/>
      <c r="AZ37" s="629">
        <v>1076880</v>
      </c>
      <c r="BA37" s="630"/>
      <c r="BB37" s="630"/>
      <c r="BC37" s="630"/>
      <c r="BD37" s="640"/>
      <c r="BE37" s="640"/>
      <c r="BF37" s="667"/>
      <c r="BG37" s="671" t="s">
        <v>329</v>
      </c>
      <c r="BH37" s="668"/>
      <c r="BI37" s="668"/>
      <c r="BJ37" s="668"/>
      <c r="BK37" s="668"/>
      <c r="BL37" s="668"/>
      <c r="BM37" s="668"/>
      <c r="BN37" s="668"/>
      <c r="BO37" s="668"/>
      <c r="BP37" s="668"/>
      <c r="BQ37" s="668"/>
      <c r="BR37" s="668"/>
      <c r="BS37" s="668"/>
      <c r="BT37" s="668"/>
      <c r="BU37" s="669"/>
      <c r="BV37" s="629">
        <v>-5421</v>
      </c>
      <c r="BW37" s="630"/>
      <c r="BX37" s="630"/>
      <c r="BY37" s="630"/>
      <c r="BZ37" s="630"/>
      <c r="CA37" s="630"/>
      <c r="CB37" s="670"/>
      <c r="CD37" s="671" t="s">
        <v>330</v>
      </c>
      <c r="CE37" s="668"/>
      <c r="CF37" s="668"/>
      <c r="CG37" s="668"/>
      <c r="CH37" s="668"/>
      <c r="CI37" s="668"/>
      <c r="CJ37" s="668"/>
      <c r="CK37" s="668"/>
      <c r="CL37" s="668"/>
      <c r="CM37" s="668"/>
      <c r="CN37" s="668"/>
      <c r="CO37" s="668"/>
      <c r="CP37" s="668"/>
      <c r="CQ37" s="669"/>
      <c r="CR37" s="629">
        <v>14325</v>
      </c>
      <c r="CS37" s="640"/>
      <c r="CT37" s="640"/>
      <c r="CU37" s="640"/>
      <c r="CV37" s="640"/>
      <c r="CW37" s="640"/>
      <c r="CX37" s="640"/>
      <c r="CY37" s="641"/>
      <c r="CZ37" s="632">
        <v>0.1</v>
      </c>
      <c r="DA37" s="642"/>
      <c r="DB37" s="642"/>
      <c r="DC37" s="643"/>
      <c r="DD37" s="635">
        <v>14325</v>
      </c>
      <c r="DE37" s="640"/>
      <c r="DF37" s="640"/>
      <c r="DG37" s="640"/>
      <c r="DH37" s="640"/>
      <c r="DI37" s="640"/>
      <c r="DJ37" s="640"/>
      <c r="DK37" s="641"/>
      <c r="DL37" s="635">
        <v>14325</v>
      </c>
      <c r="DM37" s="640"/>
      <c r="DN37" s="640"/>
      <c r="DO37" s="640"/>
      <c r="DP37" s="640"/>
      <c r="DQ37" s="640"/>
      <c r="DR37" s="640"/>
      <c r="DS37" s="640"/>
      <c r="DT37" s="640"/>
      <c r="DU37" s="640"/>
      <c r="DV37" s="641"/>
      <c r="DW37" s="632">
        <v>0.1</v>
      </c>
      <c r="DX37" s="642"/>
      <c r="DY37" s="642"/>
      <c r="DZ37" s="642"/>
      <c r="EA37" s="642"/>
      <c r="EB37" s="642"/>
      <c r="EC37" s="663"/>
    </row>
    <row r="38" spans="2:133" ht="11.25" customHeight="1" x14ac:dyDescent="0.15">
      <c r="B38" s="626" t="s">
        <v>331</v>
      </c>
      <c r="C38" s="627"/>
      <c r="D38" s="627"/>
      <c r="E38" s="627"/>
      <c r="F38" s="627"/>
      <c r="G38" s="627"/>
      <c r="H38" s="627"/>
      <c r="I38" s="627"/>
      <c r="J38" s="627"/>
      <c r="K38" s="627"/>
      <c r="L38" s="627"/>
      <c r="M38" s="627"/>
      <c r="N38" s="627"/>
      <c r="O38" s="627"/>
      <c r="P38" s="627"/>
      <c r="Q38" s="628"/>
      <c r="R38" s="629">
        <v>588560</v>
      </c>
      <c r="S38" s="630"/>
      <c r="T38" s="630"/>
      <c r="U38" s="630"/>
      <c r="V38" s="630"/>
      <c r="W38" s="630"/>
      <c r="X38" s="630"/>
      <c r="Y38" s="631"/>
      <c r="Z38" s="656">
        <v>2</v>
      </c>
      <c r="AA38" s="656"/>
      <c r="AB38" s="656"/>
      <c r="AC38" s="656"/>
      <c r="AD38" s="657" t="s">
        <v>128</v>
      </c>
      <c r="AE38" s="657"/>
      <c r="AF38" s="657"/>
      <c r="AG38" s="657"/>
      <c r="AH38" s="657"/>
      <c r="AI38" s="657"/>
      <c r="AJ38" s="657"/>
      <c r="AK38" s="657"/>
      <c r="AL38" s="632" t="s">
        <v>128</v>
      </c>
      <c r="AM38" s="633"/>
      <c r="AN38" s="633"/>
      <c r="AO38" s="658"/>
      <c r="AQ38" s="664" t="s">
        <v>332</v>
      </c>
      <c r="AR38" s="665"/>
      <c r="AS38" s="665"/>
      <c r="AT38" s="665"/>
      <c r="AU38" s="665"/>
      <c r="AV38" s="665"/>
      <c r="AW38" s="665"/>
      <c r="AX38" s="665"/>
      <c r="AY38" s="666"/>
      <c r="AZ38" s="629">
        <v>603087</v>
      </c>
      <c r="BA38" s="630"/>
      <c r="BB38" s="630"/>
      <c r="BC38" s="630"/>
      <c r="BD38" s="640"/>
      <c r="BE38" s="640"/>
      <c r="BF38" s="667"/>
      <c r="BG38" s="671" t="s">
        <v>333</v>
      </c>
      <c r="BH38" s="668"/>
      <c r="BI38" s="668"/>
      <c r="BJ38" s="668"/>
      <c r="BK38" s="668"/>
      <c r="BL38" s="668"/>
      <c r="BM38" s="668"/>
      <c r="BN38" s="668"/>
      <c r="BO38" s="668"/>
      <c r="BP38" s="668"/>
      <c r="BQ38" s="668"/>
      <c r="BR38" s="668"/>
      <c r="BS38" s="668"/>
      <c r="BT38" s="668"/>
      <c r="BU38" s="669"/>
      <c r="BV38" s="629">
        <v>4634</v>
      </c>
      <c r="BW38" s="630"/>
      <c r="BX38" s="630"/>
      <c r="BY38" s="630"/>
      <c r="BZ38" s="630"/>
      <c r="CA38" s="630"/>
      <c r="CB38" s="670"/>
      <c r="CD38" s="671" t="s">
        <v>334</v>
      </c>
      <c r="CE38" s="668"/>
      <c r="CF38" s="668"/>
      <c r="CG38" s="668"/>
      <c r="CH38" s="668"/>
      <c r="CI38" s="668"/>
      <c r="CJ38" s="668"/>
      <c r="CK38" s="668"/>
      <c r="CL38" s="668"/>
      <c r="CM38" s="668"/>
      <c r="CN38" s="668"/>
      <c r="CO38" s="668"/>
      <c r="CP38" s="668"/>
      <c r="CQ38" s="669"/>
      <c r="CR38" s="629">
        <v>2186394</v>
      </c>
      <c r="CS38" s="630"/>
      <c r="CT38" s="630"/>
      <c r="CU38" s="630"/>
      <c r="CV38" s="630"/>
      <c r="CW38" s="630"/>
      <c r="CX38" s="630"/>
      <c r="CY38" s="631"/>
      <c r="CZ38" s="632">
        <v>7.8</v>
      </c>
      <c r="DA38" s="642"/>
      <c r="DB38" s="642"/>
      <c r="DC38" s="643"/>
      <c r="DD38" s="635">
        <v>1838359</v>
      </c>
      <c r="DE38" s="630"/>
      <c r="DF38" s="630"/>
      <c r="DG38" s="630"/>
      <c r="DH38" s="630"/>
      <c r="DI38" s="630"/>
      <c r="DJ38" s="630"/>
      <c r="DK38" s="631"/>
      <c r="DL38" s="635">
        <v>1639540</v>
      </c>
      <c r="DM38" s="630"/>
      <c r="DN38" s="630"/>
      <c r="DO38" s="630"/>
      <c r="DP38" s="630"/>
      <c r="DQ38" s="630"/>
      <c r="DR38" s="630"/>
      <c r="DS38" s="630"/>
      <c r="DT38" s="630"/>
      <c r="DU38" s="630"/>
      <c r="DV38" s="631"/>
      <c r="DW38" s="632">
        <v>11.4</v>
      </c>
      <c r="DX38" s="642"/>
      <c r="DY38" s="642"/>
      <c r="DZ38" s="642"/>
      <c r="EA38" s="642"/>
      <c r="EB38" s="642"/>
      <c r="EC38" s="663"/>
    </row>
    <row r="39" spans="2:133" ht="11.25" customHeight="1" x14ac:dyDescent="0.15">
      <c r="B39" s="626" t="s">
        <v>335</v>
      </c>
      <c r="C39" s="627"/>
      <c r="D39" s="627"/>
      <c r="E39" s="627"/>
      <c r="F39" s="627"/>
      <c r="G39" s="627"/>
      <c r="H39" s="627"/>
      <c r="I39" s="627"/>
      <c r="J39" s="627"/>
      <c r="K39" s="627"/>
      <c r="L39" s="627"/>
      <c r="M39" s="627"/>
      <c r="N39" s="627"/>
      <c r="O39" s="627"/>
      <c r="P39" s="627"/>
      <c r="Q39" s="628"/>
      <c r="R39" s="629">
        <v>337862</v>
      </c>
      <c r="S39" s="630"/>
      <c r="T39" s="630"/>
      <c r="U39" s="630"/>
      <c r="V39" s="630"/>
      <c r="W39" s="630"/>
      <c r="X39" s="630"/>
      <c r="Y39" s="631"/>
      <c r="Z39" s="656">
        <v>1.2</v>
      </c>
      <c r="AA39" s="656"/>
      <c r="AB39" s="656"/>
      <c r="AC39" s="656"/>
      <c r="AD39" s="657" t="s">
        <v>128</v>
      </c>
      <c r="AE39" s="657"/>
      <c r="AF39" s="657"/>
      <c r="AG39" s="657"/>
      <c r="AH39" s="657"/>
      <c r="AI39" s="657"/>
      <c r="AJ39" s="657"/>
      <c r="AK39" s="657"/>
      <c r="AL39" s="632" t="s">
        <v>128</v>
      </c>
      <c r="AM39" s="633"/>
      <c r="AN39" s="633"/>
      <c r="AO39" s="658"/>
      <c r="AQ39" s="664" t="s">
        <v>336</v>
      </c>
      <c r="AR39" s="665"/>
      <c r="AS39" s="665"/>
      <c r="AT39" s="665"/>
      <c r="AU39" s="665"/>
      <c r="AV39" s="665"/>
      <c r="AW39" s="665"/>
      <c r="AX39" s="665"/>
      <c r="AY39" s="666"/>
      <c r="AZ39" s="629">
        <v>182865</v>
      </c>
      <c r="BA39" s="630"/>
      <c r="BB39" s="630"/>
      <c r="BC39" s="630"/>
      <c r="BD39" s="640"/>
      <c r="BE39" s="640"/>
      <c r="BF39" s="667"/>
      <c r="BG39" s="671" t="s">
        <v>337</v>
      </c>
      <c r="BH39" s="668"/>
      <c r="BI39" s="668"/>
      <c r="BJ39" s="668"/>
      <c r="BK39" s="668"/>
      <c r="BL39" s="668"/>
      <c r="BM39" s="668"/>
      <c r="BN39" s="668"/>
      <c r="BO39" s="668"/>
      <c r="BP39" s="668"/>
      <c r="BQ39" s="668"/>
      <c r="BR39" s="668"/>
      <c r="BS39" s="668"/>
      <c r="BT39" s="668"/>
      <c r="BU39" s="669"/>
      <c r="BV39" s="629">
        <v>6806</v>
      </c>
      <c r="BW39" s="630"/>
      <c r="BX39" s="630"/>
      <c r="BY39" s="630"/>
      <c r="BZ39" s="630"/>
      <c r="CA39" s="630"/>
      <c r="CB39" s="670"/>
      <c r="CD39" s="671" t="s">
        <v>338</v>
      </c>
      <c r="CE39" s="668"/>
      <c r="CF39" s="668"/>
      <c r="CG39" s="668"/>
      <c r="CH39" s="668"/>
      <c r="CI39" s="668"/>
      <c r="CJ39" s="668"/>
      <c r="CK39" s="668"/>
      <c r="CL39" s="668"/>
      <c r="CM39" s="668"/>
      <c r="CN39" s="668"/>
      <c r="CO39" s="668"/>
      <c r="CP39" s="668"/>
      <c r="CQ39" s="669"/>
      <c r="CR39" s="629">
        <v>571360</v>
      </c>
      <c r="CS39" s="640"/>
      <c r="CT39" s="640"/>
      <c r="CU39" s="640"/>
      <c r="CV39" s="640"/>
      <c r="CW39" s="640"/>
      <c r="CX39" s="640"/>
      <c r="CY39" s="641"/>
      <c r="CZ39" s="632">
        <v>2</v>
      </c>
      <c r="DA39" s="642"/>
      <c r="DB39" s="642"/>
      <c r="DC39" s="643"/>
      <c r="DD39" s="635">
        <v>474527</v>
      </c>
      <c r="DE39" s="640"/>
      <c r="DF39" s="640"/>
      <c r="DG39" s="640"/>
      <c r="DH39" s="640"/>
      <c r="DI39" s="640"/>
      <c r="DJ39" s="640"/>
      <c r="DK39" s="641"/>
      <c r="DL39" s="635" t="s">
        <v>247</v>
      </c>
      <c r="DM39" s="640"/>
      <c r="DN39" s="640"/>
      <c r="DO39" s="640"/>
      <c r="DP39" s="640"/>
      <c r="DQ39" s="640"/>
      <c r="DR39" s="640"/>
      <c r="DS39" s="640"/>
      <c r="DT39" s="640"/>
      <c r="DU39" s="640"/>
      <c r="DV39" s="641"/>
      <c r="DW39" s="632" t="s">
        <v>247</v>
      </c>
      <c r="DX39" s="642"/>
      <c r="DY39" s="642"/>
      <c r="DZ39" s="642"/>
      <c r="EA39" s="642"/>
      <c r="EB39" s="642"/>
      <c r="EC39" s="663"/>
    </row>
    <row r="40" spans="2:133" ht="11.25" customHeight="1" x14ac:dyDescent="0.15">
      <c r="B40" s="626" t="s">
        <v>339</v>
      </c>
      <c r="C40" s="627"/>
      <c r="D40" s="627"/>
      <c r="E40" s="627"/>
      <c r="F40" s="627"/>
      <c r="G40" s="627"/>
      <c r="H40" s="627"/>
      <c r="I40" s="627"/>
      <c r="J40" s="627"/>
      <c r="K40" s="627"/>
      <c r="L40" s="627"/>
      <c r="M40" s="627"/>
      <c r="N40" s="627"/>
      <c r="O40" s="627"/>
      <c r="P40" s="627"/>
      <c r="Q40" s="628"/>
      <c r="R40" s="629">
        <v>4011100</v>
      </c>
      <c r="S40" s="630"/>
      <c r="T40" s="630"/>
      <c r="U40" s="630"/>
      <c r="V40" s="630"/>
      <c r="W40" s="630"/>
      <c r="X40" s="630"/>
      <c r="Y40" s="631"/>
      <c r="Z40" s="656">
        <v>13.9</v>
      </c>
      <c r="AA40" s="656"/>
      <c r="AB40" s="656"/>
      <c r="AC40" s="656"/>
      <c r="AD40" s="657" t="s">
        <v>128</v>
      </c>
      <c r="AE40" s="657"/>
      <c r="AF40" s="657"/>
      <c r="AG40" s="657"/>
      <c r="AH40" s="657"/>
      <c r="AI40" s="657"/>
      <c r="AJ40" s="657"/>
      <c r="AK40" s="657"/>
      <c r="AL40" s="632" t="s">
        <v>128</v>
      </c>
      <c r="AM40" s="633"/>
      <c r="AN40" s="633"/>
      <c r="AO40" s="658"/>
      <c r="AQ40" s="664" t="s">
        <v>340</v>
      </c>
      <c r="AR40" s="665"/>
      <c r="AS40" s="665"/>
      <c r="AT40" s="665"/>
      <c r="AU40" s="665"/>
      <c r="AV40" s="665"/>
      <c r="AW40" s="665"/>
      <c r="AX40" s="665"/>
      <c r="AY40" s="666"/>
      <c r="AZ40" s="629">
        <v>126288</v>
      </c>
      <c r="BA40" s="630"/>
      <c r="BB40" s="630"/>
      <c r="BC40" s="630"/>
      <c r="BD40" s="640"/>
      <c r="BE40" s="640"/>
      <c r="BF40" s="667"/>
      <c r="BG40" s="672" t="s">
        <v>341</v>
      </c>
      <c r="BH40" s="673"/>
      <c r="BI40" s="673"/>
      <c r="BJ40" s="673"/>
      <c r="BK40" s="673"/>
      <c r="BL40" s="218"/>
      <c r="BM40" s="668" t="s">
        <v>342</v>
      </c>
      <c r="BN40" s="668"/>
      <c r="BO40" s="668"/>
      <c r="BP40" s="668"/>
      <c r="BQ40" s="668"/>
      <c r="BR40" s="668"/>
      <c r="BS40" s="668"/>
      <c r="BT40" s="668"/>
      <c r="BU40" s="669"/>
      <c r="BV40" s="629">
        <v>89</v>
      </c>
      <c r="BW40" s="630"/>
      <c r="BX40" s="630"/>
      <c r="BY40" s="630"/>
      <c r="BZ40" s="630"/>
      <c r="CA40" s="630"/>
      <c r="CB40" s="670"/>
      <c r="CD40" s="671" t="s">
        <v>343</v>
      </c>
      <c r="CE40" s="668"/>
      <c r="CF40" s="668"/>
      <c r="CG40" s="668"/>
      <c r="CH40" s="668"/>
      <c r="CI40" s="668"/>
      <c r="CJ40" s="668"/>
      <c r="CK40" s="668"/>
      <c r="CL40" s="668"/>
      <c r="CM40" s="668"/>
      <c r="CN40" s="668"/>
      <c r="CO40" s="668"/>
      <c r="CP40" s="668"/>
      <c r="CQ40" s="669"/>
      <c r="CR40" s="629">
        <v>755475</v>
      </c>
      <c r="CS40" s="630"/>
      <c r="CT40" s="630"/>
      <c r="CU40" s="630"/>
      <c r="CV40" s="630"/>
      <c r="CW40" s="630"/>
      <c r="CX40" s="630"/>
      <c r="CY40" s="631"/>
      <c r="CZ40" s="632">
        <v>2.7</v>
      </c>
      <c r="DA40" s="642"/>
      <c r="DB40" s="642"/>
      <c r="DC40" s="643"/>
      <c r="DD40" s="635">
        <v>680764</v>
      </c>
      <c r="DE40" s="630"/>
      <c r="DF40" s="630"/>
      <c r="DG40" s="630"/>
      <c r="DH40" s="630"/>
      <c r="DI40" s="630"/>
      <c r="DJ40" s="630"/>
      <c r="DK40" s="631"/>
      <c r="DL40" s="635" t="s">
        <v>128</v>
      </c>
      <c r="DM40" s="630"/>
      <c r="DN40" s="630"/>
      <c r="DO40" s="630"/>
      <c r="DP40" s="630"/>
      <c r="DQ40" s="630"/>
      <c r="DR40" s="630"/>
      <c r="DS40" s="630"/>
      <c r="DT40" s="630"/>
      <c r="DU40" s="630"/>
      <c r="DV40" s="631"/>
      <c r="DW40" s="632" t="s">
        <v>128</v>
      </c>
      <c r="DX40" s="642"/>
      <c r="DY40" s="642"/>
      <c r="DZ40" s="642"/>
      <c r="EA40" s="642"/>
      <c r="EB40" s="642"/>
      <c r="EC40" s="663"/>
    </row>
    <row r="41" spans="2:133" ht="11.25" customHeight="1" x14ac:dyDescent="0.15">
      <c r="B41" s="626" t="s">
        <v>344</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56" t="s">
        <v>128</v>
      </c>
      <c r="AA41" s="656"/>
      <c r="AB41" s="656"/>
      <c r="AC41" s="656"/>
      <c r="AD41" s="657" t="s">
        <v>128</v>
      </c>
      <c r="AE41" s="657"/>
      <c r="AF41" s="657"/>
      <c r="AG41" s="657"/>
      <c r="AH41" s="657"/>
      <c r="AI41" s="657"/>
      <c r="AJ41" s="657"/>
      <c r="AK41" s="657"/>
      <c r="AL41" s="632" t="s">
        <v>128</v>
      </c>
      <c r="AM41" s="633"/>
      <c r="AN41" s="633"/>
      <c r="AO41" s="658"/>
      <c r="AQ41" s="664" t="s">
        <v>345</v>
      </c>
      <c r="AR41" s="665"/>
      <c r="AS41" s="665"/>
      <c r="AT41" s="665"/>
      <c r="AU41" s="665"/>
      <c r="AV41" s="665"/>
      <c r="AW41" s="665"/>
      <c r="AX41" s="665"/>
      <c r="AY41" s="666"/>
      <c r="AZ41" s="629">
        <v>382637</v>
      </c>
      <c r="BA41" s="630"/>
      <c r="BB41" s="630"/>
      <c r="BC41" s="630"/>
      <c r="BD41" s="640"/>
      <c r="BE41" s="640"/>
      <c r="BF41" s="667"/>
      <c r="BG41" s="672"/>
      <c r="BH41" s="673"/>
      <c r="BI41" s="673"/>
      <c r="BJ41" s="673"/>
      <c r="BK41" s="673"/>
      <c r="BL41" s="218"/>
      <c r="BM41" s="668" t="s">
        <v>346</v>
      </c>
      <c r="BN41" s="668"/>
      <c r="BO41" s="668"/>
      <c r="BP41" s="668"/>
      <c r="BQ41" s="668"/>
      <c r="BR41" s="668"/>
      <c r="BS41" s="668"/>
      <c r="BT41" s="668"/>
      <c r="BU41" s="669"/>
      <c r="BV41" s="629" t="s">
        <v>128</v>
      </c>
      <c r="BW41" s="630"/>
      <c r="BX41" s="630"/>
      <c r="BY41" s="630"/>
      <c r="BZ41" s="630"/>
      <c r="CA41" s="630"/>
      <c r="CB41" s="670"/>
      <c r="CD41" s="671" t="s">
        <v>347</v>
      </c>
      <c r="CE41" s="668"/>
      <c r="CF41" s="668"/>
      <c r="CG41" s="668"/>
      <c r="CH41" s="668"/>
      <c r="CI41" s="668"/>
      <c r="CJ41" s="668"/>
      <c r="CK41" s="668"/>
      <c r="CL41" s="668"/>
      <c r="CM41" s="668"/>
      <c r="CN41" s="668"/>
      <c r="CO41" s="668"/>
      <c r="CP41" s="668"/>
      <c r="CQ41" s="669"/>
      <c r="CR41" s="629" t="s">
        <v>128</v>
      </c>
      <c r="CS41" s="640"/>
      <c r="CT41" s="640"/>
      <c r="CU41" s="640"/>
      <c r="CV41" s="640"/>
      <c r="CW41" s="640"/>
      <c r="CX41" s="640"/>
      <c r="CY41" s="641"/>
      <c r="CZ41" s="632" t="s">
        <v>128</v>
      </c>
      <c r="DA41" s="642"/>
      <c r="DB41" s="642"/>
      <c r="DC41" s="643"/>
      <c r="DD41" s="635" t="s">
        <v>247</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348</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56" t="s">
        <v>128</v>
      </c>
      <c r="AA42" s="656"/>
      <c r="AB42" s="656"/>
      <c r="AC42" s="656"/>
      <c r="AD42" s="657" t="s">
        <v>247</v>
      </c>
      <c r="AE42" s="657"/>
      <c r="AF42" s="657"/>
      <c r="AG42" s="657"/>
      <c r="AH42" s="657"/>
      <c r="AI42" s="657"/>
      <c r="AJ42" s="657"/>
      <c r="AK42" s="657"/>
      <c r="AL42" s="632" t="s">
        <v>128</v>
      </c>
      <c r="AM42" s="633"/>
      <c r="AN42" s="633"/>
      <c r="AO42" s="658"/>
      <c r="AQ42" s="676" t="s">
        <v>349</v>
      </c>
      <c r="AR42" s="677"/>
      <c r="AS42" s="677"/>
      <c r="AT42" s="677"/>
      <c r="AU42" s="677"/>
      <c r="AV42" s="677"/>
      <c r="AW42" s="677"/>
      <c r="AX42" s="677"/>
      <c r="AY42" s="678"/>
      <c r="AZ42" s="609">
        <v>1683623</v>
      </c>
      <c r="BA42" s="644"/>
      <c r="BB42" s="644"/>
      <c r="BC42" s="644"/>
      <c r="BD42" s="610"/>
      <c r="BE42" s="610"/>
      <c r="BF42" s="659"/>
      <c r="BG42" s="674"/>
      <c r="BH42" s="675"/>
      <c r="BI42" s="675"/>
      <c r="BJ42" s="675"/>
      <c r="BK42" s="675"/>
      <c r="BL42" s="219"/>
      <c r="BM42" s="660" t="s">
        <v>350</v>
      </c>
      <c r="BN42" s="660"/>
      <c r="BO42" s="660"/>
      <c r="BP42" s="660"/>
      <c r="BQ42" s="660"/>
      <c r="BR42" s="660"/>
      <c r="BS42" s="660"/>
      <c r="BT42" s="660"/>
      <c r="BU42" s="661"/>
      <c r="BV42" s="609">
        <v>443</v>
      </c>
      <c r="BW42" s="644"/>
      <c r="BX42" s="644"/>
      <c r="BY42" s="644"/>
      <c r="BZ42" s="644"/>
      <c r="CA42" s="644"/>
      <c r="CB42" s="662"/>
      <c r="CD42" s="626" t="s">
        <v>351</v>
      </c>
      <c r="CE42" s="627"/>
      <c r="CF42" s="627"/>
      <c r="CG42" s="627"/>
      <c r="CH42" s="627"/>
      <c r="CI42" s="627"/>
      <c r="CJ42" s="627"/>
      <c r="CK42" s="627"/>
      <c r="CL42" s="627"/>
      <c r="CM42" s="627"/>
      <c r="CN42" s="627"/>
      <c r="CO42" s="627"/>
      <c r="CP42" s="627"/>
      <c r="CQ42" s="628"/>
      <c r="CR42" s="629">
        <v>5837463</v>
      </c>
      <c r="CS42" s="640"/>
      <c r="CT42" s="640"/>
      <c r="CU42" s="640"/>
      <c r="CV42" s="640"/>
      <c r="CW42" s="640"/>
      <c r="CX42" s="640"/>
      <c r="CY42" s="641"/>
      <c r="CZ42" s="632">
        <v>20.9</v>
      </c>
      <c r="DA42" s="642"/>
      <c r="DB42" s="642"/>
      <c r="DC42" s="643"/>
      <c r="DD42" s="635">
        <v>744806</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352</v>
      </c>
      <c r="C43" s="627"/>
      <c r="D43" s="627"/>
      <c r="E43" s="627"/>
      <c r="F43" s="627"/>
      <c r="G43" s="627"/>
      <c r="H43" s="627"/>
      <c r="I43" s="627"/>
      <c r="J43" s="627"/>
      <c r="K43" s="627"/>
      <c r="L43" s="627"/>
      <c r="M43" s="627"/>
      <c r="N43" s="627"/>
      <c r="O43" s="627"/>
      <c r="P43" s="627"/>
      <c r="Q43" s="628"/>
      <c r="R43" s="629">
        <v>500100</v>
      </c>
      <c r="S43" s="630"/>
      <c r="T43" s="630"/>
      <c r="U43" s="630"/>
      <c r="V43" s="630"/>
      <c r="W43" s="630"/>
      <c r="X43" s="630"/>
      <c r="Y43" s="631"/>
      <c r="Z43" s="656">
        <v>1.7</v>
      </c>
      <c r="AA43" s="656"/>
      <c r="AB43" s="656"/>
      <c r="AC43" s="656"/>
      <c r="AD43" s="657" t="s">
        <v>247</v>
      </c>
      <c r="AE43" s="657"/>
      <c r="AF43" s="657"/>
      <c r="AG43" s="657"/>
      <c r="AH43" s="657"/>
      <c r="AI43" s="657"/>
      <c r="AJ43" s="657"/>
      <c r="AK43" s="657"/>
      <c r="AL43" s="632" t="s">
        <v>128</v>
      </c>
      <c r="AM43" s="633"/>
      <c r="AN43" s="633"/>
      <c r="AO43" s="658"/>
      <c r="BV43" s="220"/>
      <c r="BW43" s="220"/>
      <c r="BX43" s="220"/>
      <c r="BY43" s="220"/>
      <c r="BZ43" s="220"/>
      <c r="CA43" s="220"/>
      <c r="CB43" s="220"/>
      <c r="CD43" s="626" t="s">
        <v>353</v>
      </c>
      <c r="CE43" s="627"/>
      <c r="CF43" s="627"/>
      <c r="CG43" s="627"/>
      <c r="CH43" s="627"/>
      <c r="CI43" s="627"/>
      <c r="CJ43" s="627"/>
      <c r="CK43" s="627"/>
      <c r="CL43" s="627"/>
      <c r="CM43" s="627"/>
      <c r="CN43" s="627"/>
      <c r="CO43" s="627"/>
      <c r="CP43" s="627"/>
      <c r="CQ43" s="628"/>
      <c r="CR43" s="629">
        <v>122466</v>
      </c>
      <c r="CS43" s="640"/>
      <c r="CT43" s="640"/>
      <c r="CU43" s="640"/>
      <c r="CV43" s="640"/>
      <c r="CW43" s="640"/>
      <c r="CX43" s="640"/>
      <c r="CY43" s="641"/>
      <c r="CZ43" s="632">
        <v>0.4</v>
      </c>
      <c r="DA43" s="642"/>
      <c r="DB43" s="642"/>
      <c r="DC43" s="643"/>
      <c r="DD43" s="635">
        <v>120366</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354</v>
      </c>
      <c r="C44" s="607"/>
      <c r="D44" s="607"/>
      <c r="E44" s="607"/>
      <c r="F44" s="607"/>
      <c r="G44" s="607"/>
      <c r="H44" s="607"/>
      <c r="I44" s="607"/>
      <c r="J44" s="607"/>
      <c r="K44" s="607"/>
      <c r="L44" s="607"/>
      <c r="M44" s="607"/>
      <c r="N44" s="607"/>
      <c r="O44" s="607"/>
      <c r="P44" s="607"/>
      <c r="Q44" s="608"/>
      <c r="R44" s="609">
        <v>28932284</v>
      </c>
      <c r="S44" s="644"/>
      <c r="T44" s="644"/>
      <c r="U44" s="644"/>
      <c r="V44" s="644"/>
      <c r="W44" s="644"/>
      <c r="X44" s="644"/>
      <c r="Y44" s="645"/>
      <c r="Z44" s="646">
        <v>100</v>
      </c>
      <c r="AA44" s="646"/>
      <c r="AB44" s="646"/>
      <c r="AC44" s="646"/>
      <c r="AD44" s="647">
        <v>13862400</v>
      </c>
      <c r="AE44" s="647"/>
      <c r="AF44" s="647"/>
      <c r="AG44" s="647"/>
      <c r="AH44" s="647"/>
      <c r="AI44" s="647"/>
      <c r="AJ44" s="647"/>
      <c r="AK44" s="647"/>
      <c r="AL44" s="612">
        <v>100</v>
      </c>
      <c r="AM44" s="648"/>
      <c r="AN44" s="648"/>
      <c r="AO44" s="649"/>
      <c r="CD44" s="650" t="s">
        <v>301</v>
      </c>
      <c r="CE44" s="651"/>
      <c r="CF44" s="626" t="s">
        <v>355</v>
      </c>
      <c r="CG44" s="627"/>
      <c r="CH44" s="627"/>
      <c r="CI44" s="627"/>
      <c r="CJ44" s="627"/>
      <c r="CK44" s="627"/>
      <c r="CL44" s="627"/>
      <c r="CM44" s="627"/>
      <c r="CN44" s="627"/>
      <c r="CO44" s="627"/>
      <c r="CP44" s="627"/>
      <c r="CQ44" s="628"/>
      <c r="CR44" s="629">
        <v>5295277</v>
      </c>
      <c r="CS44" s="630"/>
      <c r="CT44" s="630"/>
      <c r="CU44" s="630"/>
      <c r="CV44" s="630"/>
      <c r="CW44" s="630"/>
      <c r="CX44" s="630"/>
      <c r="CY44" s="631"/>
      <c r="CZ44" s="632">
        <v>18.899999999999999</v>
      </c>
      <c r="DA44" s="633"/>
      <c r="DB44" s="633"/>
      <c r="DC44" s="634"/>
      <c r="DD44" s="635">
        <v>583464</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CD45" s="652"/>
      <c r="CE45" s="653"/>
      <c r="CF45" s="626" t="s">
        <v>356</v>
      </c>
      <c r="CG45" s="627"/>
      <c r="CH45" s="627"/>
      <c r="CI45" s="627"/>
      <c r="CJ45" s="627"/>
      <c r="CK45" s="627"/>
      <c r="CL45" s="627"/>
      <c r="CM45" s="627"/>
      <c r="CN45" s="627"/>
      <c r="CO45" s="627"/>
      <c r="CP45" s="627"/>
      <c r="CQ45" s="628"/>
      <c r="CR45" s="629">
        <v>2145300</v>
      </c>
      <c r="CS45" s="640"/>
      <c r="CT45" s="640"/>
      <c r="CU45" s="640"/>
      <c r="CV45" s="640"/>
      <c r="CW45" s="640"/>
      <c r="CX45" s="640"/>
      <c r="CY45" s="641"/>
      <c r="CZ45" s="632">
        <v>7.7</v>
      </c>
      <c r="DA45" s="642"/>
      <c r="DB45" s="642"/>
      <c r="DC45" s="643"/>
      <c r="DD45" s="635">
        <v>29390</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2" t="s">
        <v>357</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CD46" s="652"/>
      <c r="CE46" s="653"/>
      <c r="CF46" s="626" t="s">
        <v>358</v>
      </c>
      <c r="CG46" s="627"/>
      <c r="CH46" s="627"/>
      <c r="CI46" s="627"/>
      <c r="CJ46" s="627"/>
      <c r="CK46" s="627"/>
      <c r="CL46" s="627"/>
      <c r="CM46" s="627"/>
      <c r="CN46" s="627"/>
      <c r="CO46" s="627"/>
      <c r="CP46" s="627"/>
      <c r="CQ46" s="628"/>
      <c r="CR46" s="629">
        <v>3050158</v>
      </c>
      <c r="CS46" s="630"/>
      <c r="CT46" s="630"/>
      <c r="CU46" s="630"/>
      <c r="CV46" s="630"/>
      <c r="CW46" s="630"/>
      <c r="CX46" s="630"/>
      <c r="CY46" s="631"/>
      <c r="CZ46" s="632">
        <v>10.9</v>
      </c>
      <c r="DA46" s="633"/>
      <c r="DB46" s="633"/>
      <c r="DC46" s="634"/>
      <c r="DD46" s="635">
        <v>542073</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359</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360</v>
      </c>
      <c r="CG47" s="627"/>
      <c r="CH47" s="627"/>
      <c r="CI47" s="627"/>
      <c r="CJ47" s="627"/>
      <c r="CK47" s="627"/>
      <c r="CL47" s="627"/>
      <c r="CM47" s="627"/>
      <c r="CN47" s="627"/>
      <c r="CO47" s="627"/>
      <c r="CP47" s="627"/>
      <c r="CQ47" s="628"/>
      <c r="CR47" s="629">
        <v>542186</v>
      </c>
      <c r="CS47" s="640"/>
      <c r="CT47" s="640"/>
      <c r="CU47" s="640"/>
      <c r="CV47" s="640"/>
      <c r="CW47" s="640"/>
      <c r="CX47" s="640"/>
      <c r="CY47" s="641"/>
      <c r="CZ47" s="632">
        <v>1.9</v>
      </c>
      <c r="DA47" s="642"/>
      <c r="DB47" s="642"/>
      <c r="DC47" s="643"/>
      <c r="DD47" s="635">
        <v>161342</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361</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362</v>
      </c>
      <c r="CG48" s="627"/>
      <c r="CH48" s="627"/>
      <c r="CI48" s="627"/>
      <c r="CJ48" s="627"/>
      <c r="CK48" s="627"/>
      <c r="CL48" s="627"/>
      <c r="CM48" s="627"/>
      <c r="CN48" s="627"/>
      <c r="CO48" s="627"/>
      <c r="CP48" s="627"/>
      <c r="CQ48" s="628"/>
      <c r="CR48" s="629" t="s">
        <v>247</v>
      </c>
      <c r="CS48" s="630"/>
      <c r="CT48" s="630"/>
      <c r="CU48" s="630"/>
      <c r="CV48" s="630"/>
      <c r="CW48" s="630"/>
      <c r="CX48" s="630"/>
      <c r="CY48" s="631"/>
      <c r="CZ48" s="632" t="s">
        <v>247</v>
      </c>
      <c r="DA48" s="633"/>
      <c r="DB48" s="633"/>
      <c r="DC48" s="634"/>
      <c r="DD48" s="635" t="s">
        <v>247</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223"/>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CD49" s="606" t="s">
        <v>363</v>
      </c>
      <c r="CE49" s="607"/>
      <c r="CF49" s="607"/>
      <c r="CG49" s="607"/>
      <c r="CH49" s="607"/>
      <c r="CI49" s="607"/>
      <c r="CJ49" s="607"/>
      <c r="CK49" s="607"/>
      <c r="CL49" s="607"/>
      <c r="CM49" s="607"/>
      <c r="CN49" s="607"/>
      <c r="CO49" s="607"/>
      <c r="CP49" s="607"/>
      <c r="CQ49" s="608"/>
      <c r="CR49" s="609">
        <v>27947404</v>
      </c>
      <c r="CS49" s="610"/>
      <c r="CT49" s="610"/>
      <c r="CU49" s="610"/>
      <c r="CV49" s="610"/>
      <c r="CW49" s="610"/>
      <c r="CX49" s="610"/>
      <c r="CY49" s="611"/>
      <c r="CZ49" s="612">
        <v>100</v>
      </c>
      <c r="DA49" s="613"/>
      <c r="DB49" s="613"/>
      <c r="DC49" s="614"/>
      <c r="DD49" s="615">
        <v>16175880</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224"/>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70" sqref="AP70:AT70"/>
    </sheetView>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1119" t="s">
        <v>364</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120" t="s">
        <v>365</v>
      </c>
      <c r="DK2" s="1121"/>
      <c r="DL2" s="1121"/>
      <c r="DM2" s="1121"/>
      <c r="DN2" s="1121"/>
      <c r="DO2" s="1122"/>
      <c r="DP2" s="227"/>
      <c r="DQ2" s="1120" t="s">
        <v>366</v>
      </c>
      <c r="DR2" s="1121"/>
      <c r="DS2" s="1121"/>
      <c r="DT2" s="1121"/>
      <c r="DU2" s="1121"/>
      <c r="DV2" s="1121"/>
      <c r="DW2" s="1121"/>
      <c r="DX2" s="1121"/>
      <c r="DY2" s="1121"/>
      <c r="DZ2" s="1122"/>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1088" t="s">
        <v>367</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1"/>
      <c r="BA4" s="231"/>
      <c r="BB4" s="231"/>
      <c r="BC4" s="231"/>
      <c r="BD4" s="231"/>
      <c r="BE4" s="232"/>
      <c r="BF4" s="232"/>
      <c r="BG4" s="232"/>
      <c r="BH4" s="232"/>
      <c r="BI4" s="232"/>
      <c r="BJ4" s="232"/>
      <c r="BK4" s="232"/>
      <c r="BL4" s="232"/>
      <c r="BM4" s="232"/>
      <c r="BN4" s="232"/>
      <c r="BO4" s="232"/>
      <c r="BP4" s="232"/>
      <c r="BQ4" s="759" t="s">
        <v>368</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3"/>
    </row>
    <row r="5" spans="1:131" s="234" customFormat="1" ht="26.25" customHeight="1" x14ac:dyDescent="0.15">
      <c r="A5" s="1024" t="s">
        <v>369</v>
      </c>
      <c r="B5" s="1025"/>
      <c r="C5" s="1025"/>
      <c r="D5" s="1025"/>
      <c r="E5" s="1025"/>
      <c r="F5" s="1025"/>
      <c r="G5" s="1025"/>
      <c r="H5" s="1025"/>
      <c r="I5" s="1025"/>
      <c r="J5" s="1025"/>
      <c r="K5" s="1025"/>
      <c r="L5" s="1025"/>
      <c r="M5" s="1025"/>
      <c r="N5" s="1025"/>
      <c r="O5" s="1025"/>
      <c r="P5" s="1026"/>
      <c r="Q5" s="1030" t="s">
        <v>370</v>
      </c>
      <c r="R5" s="1031"/>
      <c r="S5" s="1031"/>
      <c r="T5" s="1031"/>
      <c r="U5" s="1032"/>
      <c r="V5" s="1030" t="s">
        <v>371</v>
      </c>
      <c r="W5" s="1031"/>
      <c r="X5" s="1031"/>
      <c r="Y5" s="1031"/>
      <c r="Z5" s="1032"/>
      <c r="AA5" s="1030" t="s">
        <v>372</v>
      </c>
      <c r="AB5" s="1031"/>
      <c r="AC5" s="1031"/>
      <c r="AD5" s="1031"/>
      <c r="AE5" s="1031"/>
      <c r="AF5" s="1123" t="s">
        <v>373</v>
      </c>
      <c r="AG5" s="1031"/>
      <c r="AH5" s="1031"/>
      <c r="AI5" s="1031"/>
      <c r="AJ5" s="1044"/>
      <c r="AK5" s="1031" t="s">
        <v>374</v>
      </c>
      <c r="AL5" s="1031"/>
      <c r="AM5" s="1031"/>
      <c r="AN5" s="1031"/>
      <c r="AO5" s="1032"/>
      <c r="AP5" s="1030" t="s">
        <v>375</v>
      </c>
      <c r="AQ5" s="1031"/>
      <c r="AR5" s="1031"/>
      <c r="AS5" s="1031"/>
      <c r="AT5" s="1032"/>
      <c r="AU5" s="1030" t="s">
        <v>376</v>
      </c>
      <c r="AV5" s="1031"/>
      <c r="AW5" s="1031"/>
      <c r="AX5" s="1031"/>
      <c r="AY5" s="1044"/>
      <c r="AZ5" s="231"/>
      <c r="BA5" s="231"/>
      <c r="BB5" s="231"/>
      <c r="BC5" s="231"/>
      <c r="BD5" s="231"/>
      <c r="BE5" s="232"/>
      <c r="BF5" s="232"/>
      <c r="BG5" s="232"/>
      <c r="BH5" s="232"/>
      <c r="BI5" s="232"/>
      <c r="BJ5" s="232"/>
      <c r="BK5" s="232"/>
      <c r="BL5" s="232"/>
      <c r="BM5" s="232"/>
      <c r="BN5" s="232"/>
      <c r="BO5" s="232"/>
      <c r="BP5" s="232"/>
      <c r="BQ5" s="1024" t="s">
        <v>377</v>
      </c>
      <c r="BR5" s="1025"/>
      <c r="BS5" s="1025"/>
      <c r="BT5" s="1025"/>
      <c r="BU5" s="1025"/>
      <c r="BV5" s="1025"/>
      <c r="BW5" s="1025"/>
      <c r="BX5" s="1025"/>
      <c r="BY5" s="1025"/>
      <c r="BZ5" s="1025"/>
      <c r="CA5" s="1025"/>
      <c r="CB5" s="1025"/>
      <c r="CC5" s="1025"/>
      <c r="CD5" s="1025"/>
      <c r="CE5" s="1025"/>
      <c r="CF5" s="1025"/>
      <c r="CG5" s="1026"/>
      <c r="CH5" s="1030" t="s">
        <v>378</v>
      </c>
      <c r="CI5" s="1031"/>
      <c r="CJ5" s="1031"/>
      <c r="CK5" s="1031"/>
      <c r="CL5" s="1032"/>
      <c r="CM5" s="1030" t="s">
        <v>379</v>
      </c>
      <c r="CN5" s="1031"/>
      <c r="CO5" s="1031"/>
      <c r="CP5" s="1031"/>
      <c r="CQ5" s="1032"/>
      <c r="CR5" s="1030" t="s">
        <v>380</v>
      </c>
      <c r="CS5" s="1031"/>
      <c r="CT5" s="1031"/>
      <c r="CU5" s="1031"/>
      <c r="CV5" s="1032"/>
      <c r="CW5" s="1030" t="s">
        <v>381</v>
      </c>
      <c r="CX5" s="1031"/>
      <c r="CY5" s="1031"/>
      <c r="CZ5" s="1031"/>
      <c r="DA5" s="1032"/>
      <c r="DB5" s="1030" t="s">
        <v>382</v>
      </c>
      <c r="DC5" s="1031"/>
      <c r="DD5" s="1031"/>
      <c r="DE5" s="1031"/>
      <c r="DF5" s="1032"/>
      <c r="DG5" s="1113" t="s">
        <v>383</v>
      </c>
      <c r="DH5" s="1114"/>
      <c r="DI5" s="1114"/>
      <c r="DJ5" s="1114"/>
      <c r="DK5" s="1115"/>
      <c r="DL5" s="1113" t="s">
        <v>384</v>
      </c>
      <c r="DM5" s="1114"/>
      <c r="DN5" s="1114"/>
      <c r="DO5" s="1114"/>
      <c r="DP5" s="1115"/>
      <c r="DQ5" s="1030" t="s">
        <v>385</v>
      </c>
      <c r="DR5" s="1031"/>
      <c r="DS5" s="1031"/>
      <c r="DT5" s="1031"/>
      <c r="DU5" s="1032"/>
      <c r="DV5" s="1030" t="s">
        <v>376</v>
      </c>
      <c r="DW5" s="1031"/>
      <c r="DX5" s="1031"/>
      <c r="DY5" s="1031"/>
      <c r="DZ5" s="1044"/>
      <c r="EA5" s="233"/>
    </row>
    <row r="6" spans="1:131" s="234"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31"/>
      <c r="BA6" s="231"/>
      <c r="BB6" s="231"/>
      <c r="BC6" s="231"/>
      <c r="BD6" s="231"/>
      <c r="BE6" s="232"/>
      <c r="BF6" s="232"/>
      <c r="BG6" s="232"/>
      <c r="BH6" s="232"/>
      <c r="BI6" s="232"/>
      <c r="BJ6" s="232"/>
      <c r="BK6" s="232"/>
      <c r="BL6" s="232"/>
      <c r="BM6" s="232"/>
      <c r="BN6" s="232"/>
      <c r="BO6" s="232"/>
      <c r="BP6" s="232"/>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3"/>
    </row>
    <row r="7" spans="1:131" s="234" customFormat="1" ht="26.25" customHeight="1" thickTop="1" x14ac:dyDescent="0.15">
      <c r="A7" s="235">
        <v>1</v>
      </c>
      <c r="B7" s="1076" t="s">
        <v>386</v>
      </c>
      <c r="C7" s="1077"/>
      <c r="D7" s="1077"/>
      <c r="E7" s="1077"/>
      <c r="F7" s="1077"/>
      <c r="G7" s="1077"/>
      <c r="H7" s="1077"/>
      <c r="I7" s="1077"/>
      <c r="J7" s="1077"/>
      <c r="K7" s="1077"/>
      <c r="L7" s="1077"/>
      <c r="M7" s="1077"/>
      <c r="N7" s="1077"/>
      <c r="O7" s="1077"/>
      <c r="P7" s="1078"/>
      <c r="Q7" s="1131">
        <v>28908</v>
      </c>
      <c r="R7" s="1132"/>
      <c r="S7" s="1132"/>
      <c r="T7" s="1132"/>
      <c r="U7" s="1132"/>
      <c r="V7" s="1132">
        <v>27924</v>
      </c>
      <c r="W7" s="1132"/>
      <c r="X7" s="1132"/>
      <c r="Y7" s="1132"/>
      <c r="Z7" s="1132"/>
      <c r="AA7" s="1132">
        <v>984</v>
      </c>
      <c r="AB7" s="1132"/>
      <c r="AC7" s="1132"/>
      <c r="AD7" s="1132"/>
      <c r="AE7" s="1133"/>
      <c r="AF7" s="1134">
        <v>827</v>
      </c>
      <c r="AG7" s="1135"/>
      <c r="AH7" s="1135"/>
      <c r="AI7" s="1135"/>
      <c r="AJ7" s="1136"/>
      <c r="AK7" s="1137">
        <v>791</v>
      </c>
      <c r="AL7" s="1138"/>
      <c r="AM7" s="1138"/>
      <c r="AN7" s="1138"/>
      <c r="AO7" s="1138"/>
      <c r="AP7" s="1138">
        <v>32018</v>
      </c>
      <c r="AQ7" s="1138"/>
      <c r="AR7" s="1138"/>
      <c r="AS7" s="1138"/>
      <c r="AT7" s="1138"/>
      <c r="AU7" s="1139"/>
      <c r="AV7" s="1139"/>
      <c r="AW7" s="1139"/>
      <c r="AX7" s="1139"/>
      <c r="AY7" s="1140"/>
      <c r="AZ7" s="231"/>
      <c r="BA7" s="231"/>
      <c r="BB7" s="231"/>
      <c r="BC7" s="231"/>
      <c r="BD7" s="231"/>
      <c r="BE7" s="232"/>
      <c r="BF7" s="232"/>
      <c r="BG7" s="232"/>
      <c r="BH7" s="232"/>
      <c r="BI7" s="232"/>
      <c r="BJ7" s="232"/>
      <c r="BK7" s="232"/>
      <c r="BL7" s="232"/>
      <c r="BM7" s="232"/>
      <c r="BN7" s="232"/>
      <c r="BO7" s="232"/>
      <c r="BP7" s="232"/>
      <c r="BQ7" s="235">
        <v>1</v>
      </c>
      <c r="BR7" s="236"/>
      <c r="BS7" s="1128" t="s">
        <v>590</v>
      </c>
      <c r="BT7" s="1129"/>
      <c r="BU7" s="1129"/>
      <c r="BV7" s="1129"/>
      <c r="BW7" s="1129"/>
      <c r="BX7" s="1129"/>
      <c r="BY7" s="1129"/>
      <c r="BZ7" s="1129"/>
      <c r="CA7" s="1129"/>
      <c r="CB7" s="1129"/>
      <c r="CC7" s="1129"/>
      <c r="CD7" s="1129"/>
      <c r="CE7" s="1129"/>
      <c r="CF7" s="1129"/>
      <c r="CG7" s="1141"/>
      <c r="CH7" s="1125">
        <v>5</v>
      </c>
      <c r="CI7" s="1126"/>
      <c r="CJ7" s="1126"/>
      <c r="CK7" s="1126"/>
      <c r="CL7" s="1127"/>
      <c r="CM7" s="1125">
        <v>46</v>
      </c>
      <c r="CN7" s="1126"/>
      <c r="CO7" s="1126"/>
      <c r="CP7" s="1126"/>
      <c r="CQ7" s="1127"/>
      <c r="CR7" s="1125">
        <v>5</v>
      </c>
      <c r="CS7" s="1126"/>
      <c r="CT7" s="1126"/>
      <c r="CU7" s="1126"/>
      <c r="CV7" s="1127"/>
      <c r="CW7" s="1125" t="s">
        <v>539</v>
      </c>
      <c r="CX7" s="1126"/>
      <c r="CY7" s="1126"/>
      <c r="CZ7" s="1126"/>
      <c r="DA7" s="1127"/>
      <c r="DB7" s="1125" t="s">
        <v>539</v>
      </c>
      <c r="DC7" s="1126"/>
      <c r="DD7" s="1126"/>
      <c r="DE7" s="1126"/>
      <c r="DF7" s="1127"/>
      <c r="DG7" s="1125" t="s">
        <v>539</v>
      </c>
      <c r="DH7" s="1126"/>
      <c r="DI7" s="1126"/>
      <c r="DJ7" s="1126"/>
      <c r="DK7" s="1127"/>
      <c r="DL7" s="1125" t="s">
        <v>539</v>
      </c>
      <c r="DM7" s="1126"/>
      <c r="DN7" s="1126"/>
      <c r="DO7" s="1126"/>
      <c r="DP7" s="1127"/>
      <c r="DQ7" s="1125" t="s">
        <v>539</v>
      </c>
      <c r="DR7" s="1126"/>
      <c r="DS7" s="1126"/>
      <c r="DT7" s="1126"/>
      <c r="DU7" s="1127"/>
      <c r="DV7" s="1128"/>
      <c r="DW7" s="1129"/>
      <c r="DX7" s="1129"/>
      <c r="DY7" s="1129"/>
      <c r="DZ7" s="1130"/>
      <c r="EA7" s="233"/>
    </row>
    <row r="8" spans="1:131" s="234" customFormat="1" ht="26.25" customHeight="1" x14ac:dyDescent="0.15">
      <c r="A8" s="237">
        <v>2</v>
      </c>
      <c r="B8" s="1059" t="s">
        <v>387</v>
      </c>
      <c r="C8" s="1060"/>
      <c r="D8" s="1060"/>
      <c r="E8" s="1060"/>
      <c r="F8" s="1060"/>
      <c r="G8" s="1060"/>
      <c r="H8" s="1060"/>
      <c r="I8" s="1060"/>
      <c r="J8" s="1060"/>
      <c r="K8" s="1060"/>
      <c r="L8" s="1060"/>
      <c r="M8" s="1060"/>
      <c r="N8" s="1060"/>
      <c r="O8" s="1060"/>
      <c r="P8" s="1061"/>
      <c r="Q8" s="1067">
        <v>23</v>
      </c>
      <c r="R8" s="1068"/>
      <c r="S8" s="1068"/>
      <c r="T8" s="1068"/>
      <c r="U8" s="1068"/>
      <c r="V8" s="1068">
        <v>23</v>
      </c>
      <c r="W8" s="1068"/>
      <c r="X8" s="1068"/>
      <c r="Y8" s="1068"/>
      <c r="Z8" s="1068"/>
      <c r="AA8" s="1068" t="s">
        <v>539</v>
      </c>
      <c r="AB8" s="1068"/>
      <c r="AC8" s="1068"/>
      <c r="AD8" s="1068"/>
      <c r="AE8" s="1069"/>
      <c r="AF8" s="1064" t="s">
        <v>388</v>
      </c>
      <c r="AG8" s="1065"/>
      <c r="AH8" s="1065"/>
      <c r="AI8" s="1065"/>
      <c r="AJ8" s="1066"/>
      <c r="AK8" s="1109">
        <v>14</v>
      </c>
      <c r="AL8" s="1110"/>
      <c r="AM8" s="1110"/>
      <c r="AN8" s="1110"/>
      <c r="AO8" s="1110"/>
      <c r="AP8" s="1110" t="s">
        <v>539</v>
      </c>
      <c r="AQ8" s="1110"/>
      <c r="AR8" s="1110"/>
      <c r="AS8" s="1110"/>
      <c r="AT8" s="1110"/>
      <c r="AU8" s="1111"/>
      <c r="AV8" s="1111"/>
      <c r="AW8" s="1111"/>
      <c r="AX8" s="1111"/>
      <c r="AY8" s="1112"/>
      <c r="AZ8" s="231"/>
      <c r="BA8" s="231"/>
      <c r="BB8" s="231"/>
      <c r="BC8" s="231"/>
      <c r="BD8" s="231"/>
      <c r="BE8" s="232"/>
      <c r="BF8" s="232"/>
      <c r="BG8" s="232"/>
      <c r="BH8" s="232"/>
      <c r="BI8" s="232"/>
      <c r="BJ8" s="232"/>
      <c r="BK8" s="232"/>
      <c r="BL8" s="232"/>
      <c r="BM8" s="232"/>
      <c r="BN8" s="232"/>
      <c r="BO8" s="232"/>
      <c r="BP8" s="232"/>
      <c r="BQ8" s="237">
        <v>2</v>
      </c>
      <c r="BR8" s="238"/>
      <c r="BS8" s="1021" t="s">
        <v>591</v>
      </c>
      <c r="BT8" s="1022"/>
      <c r="BU8" s="1022"/>
      <c r="BV8" s="1022"/>
      <c r="BW8" s="1022"/>
      <c r="BX8" s="1022"/>
      <c r="BY8" s="1022"/>
      <c r="BZ8" s="1022"/>
      <c r="CA8" s="1022"/>
      <c r="CB8" s="1022"/>
      <c r="CC8" s="1022"/>
      <c r="CD8" s="1022"/>
      <c r="CE8" s="1022"/>
      <c r="CF8" s="1022"/>
      <c r="CG8" s="1043"/>
      <c r="CH8" s="1018">
        <v>5</v>
      </c>
      <c r="CI8" s="1019"/>
      <c r="CJ8" s="1019"/>
      <c r="CK8" s="1019"/>
      <c r="CL8" s="1020"/>
      <c r="CM8" s="1018">
        <v>77</v>
      </c>
      <c r="CN8" s="1019"/>
      <c r="CO8" s="1019"/>
      <c r="CP8" s="1019"/>
      <c r="CQ8" s="1020"/>
      <c r="CR8" s="1018">
        <v>26</v>
      </c>
      <c r="CS8" s="1019"/>
      <c r="CT8" s="1019"/>
      <c r="CU8" s="1019"/>
      <c r="CV8" s="1020"/>
      <c r="CW8" s="1018" t="s">
        <v>539</v>
      </c>
      <c r="CX8" s="1019"/>
      <c r="CY8" s="1019"/>
      <c r="CZ8" s="1019"/>
      <c r="DA8" s="1020"/>
      <c r="DB8" s="1018" t="s">
        <v>539</v>
      </c>
      <c r="DC8" s="1019"/>
      <c r="DD8" s="1019"/>
      <c r="DE8" s="1019"/>
      <c r="DF8" s="1020"/>
      <c r="DG8" s="1018" t="s">
        <v>539</v>
      </c>
      <c r="DH8" s="1019"/>
      <c r="DI8" s="1019"/>
      <c r="DJ8" s="1019"/>
      <c r="DK8" s="1020"/>
      <c r="DL8" s="1018" t="s">
        <v>539</v>
      </c>
      <c r="DM8" s="1019"/>
      <c r="DN8" s="1019"/>
      <c r="DO8" s="1019"/>
      <c r="DP8" s="1020"/>
      <c r="DQ8" s="1018" t="s">
        <v>539</v>
      </c>
      <c r="DR8" s="1019"/>
      <c r="DS8" s="1019"/>
      <c r="DT8" s="1019"/>
      <c r="DU8" s="1020"/>
      <c r="DV8" s="1021"/>
      <c r="DW8" s="1022"/>
      <c r="DX8" s="1022"/>
      <c r="DY8" s="1022"/>
      <c r="DZ8" s="1023"/>
      <c r="EA8" s="233"/>
    </row>
    <row r="9" spans="1:131" s="234" customFormat="1" ht="26.25" customHeight="1" x14ac:dyDescent="0.15">
      <c r="A9" s="237">
        <v>3</v>
      </c>
      <c r="B9" s="1059" t="s">
        <v>389</v>
      </c>
      <c r="C9" s="1060"/>
      <c r="D9" s="1060"/>
      <c r="E9" s="1060"/>
      <c r="F9" s="1060"/>
      <c r="G9" s="1060"/>
      <c r="H9" s="1060"/>
      <c r="I9" s="1060"/>
      <c r="J9" s="1060"/>
      <c r="K9" s="1060"/>
      <c r="L9" s="1060"/>
      <c r="M9" s="1060"/>
      <c r="N9" s="1060"/>
      <c r="O9" s="1060"/>
      <c r="P9" s="1061"/>
      <c r="Q9" s="1067">
        <v>52</v>
      </c>
      <c r="R9" s="1068"/>
      <c r="S9" s="1068"/>
      <c r="T9" s="1068"/>
      <c r="U9" s="1068"/>
      <c r="V9" s="1068">
        <v>51</v>
      </c>
      <c r="W9" s="1068"/>
      <c r="X9" s="1068"/>
      <c r="Y9" s="1068"/>
      <c r="Z9" s="1068"/>
      <c r="AA9" s="1068">
        <v>1</v>
      </c>
      <c r="AB9" s="1068"/>
      <c r="AC9" s="1068"/>
      <c r="AD9" s="1068"/>
      <c r="AE9" s="1069"/>
      <c r="AF9" s="1064" t="s">
        <v>390</v>
      </c>
      <c r="AG9" s="1065"/>
      <c r="AH9" s="1065"/>
      <c r="AI9" s="1065"/>
      <c r="AJ9" s="1066"/>
      <c r="AK9" s="1109">
        <v>37</v>
      </c>
      <c r="AL9" s="1110"/>
      <c r="AM9" s="1110"/>
      <c r="AN9" s="1110"/>
      <c r="AO9" s="1110"/>
      <c r="AP9" s="1110">
        <v>35</v>
      </c>
      <c r="AQ9" s="1110"/>
      <c r="AR9" s="1110"/>
      <c r="AS9" s="1110"/>
      <c r="AT9" s="1110"/>
      <c r="AU9" s="1111"/>
      <c r="AV9" s="1111"/>
      <c r="AW9" s="1111"/>
      <c r="AX9" s="1111"/>
      <c r="AY9" s="1112"/>
      <c r="AZ9" s="231"/>
      <c r="BA9" s="231"/>
      <c r="BB9" s="231"/>
      <c r="BC9" s="231"/>
      <c r="BD9" s="231"/>
      <c r="BE9" s="232"/>
      <c r="BF9" s="232"/>
      <c r="BG9" s="232"/>
      <c r="BH9" s="232"/>
      <c r="BI9" s="232"/>
      <c r="BJ9" s="232"/>
      <c r="BK9" s="232"/>
      <c r="BL9" s="232"/>
      <c r="BM9" s="232"/>
      <c r="BN9" s="232"/>
      <c r="BO9" s="232"/>
      <c r="BP9" s="232"/>
      <c r="BQ9" s="237">
        <v>3</v>
      </c>
      <c r="BR9" s="238"/>
      <c r="BS9" s="1021" t="s">
        <v>592</v>
      </c>
      <c r="BT9" s="1022"/>
      <c r="BU9" s="1022"/>
      <c r="BV9" s="1022"/>
      <c r="BW9" s="1022"/>
      <c r="BX9" s="1022"/>
      <c r="BY9" s="1022"/>
      <c r="BZ9" s="1022"/>
      <c r="CA9" s="1022"/>
      <c r="CB9" s="1022"/>
      <c r="CC9" s="1022"/>
      <c r="CD9" s="1022"/>
      <c r="CE9" s="1022"/>
      <c r="CF9" s="1022"/>
      <c r="CG9" s="1043"/>
      <c r="CH9" s="1018">
        <v>-5</v>
      </c>
      <c r="CI9" s="1019"/>
      <c r="CJ9" s="1019"/>
      <c r="CK9" s="1019"/>
      <c r="CL9" s="1020"/>
      <c r="CM9" s="1018">
        <v>89</v>
      </c>
      <c r="CN9" s="1019"/>
      <c r="CO9" s="1019"/>
      <c r="CP9" s="1019"/>
      <c r="CQ9" s="1020"/>
      <c r="CR9" s="1018">
        <v>30</v>
      </c>
      <c r="CS9" s="1019"/>
      <c r="CT9" s="1019"/>
      <c r="CU9" s="1019"/>
      <c r="CV9" s="1020"/>
      <c r="CW9" s="1018" t="s">
        <v>539</v>
      </c>
      <c r="CX9" s="1019"/>
      <c r="CY9" s="1019"/>
      <c r="CZ9" s="1019"/>
      <c r="DA9" s="1020"/>
      <c r="DB9" s="1018" t="s">
        <v>539</v>
      </c>
      <c r="DC9" s="1019"/>
      <c r="DD9" s="1019"/>
      <c r="DE9" s="1019"/>
      <c r="DF9" s="1020"/>
      <c r="DG9" s="1018" t="s">
        <v>539</v>
      </c>
      <c r="DH9" s="1019"/>
      <c r="DI9" s="1019"/>
      <c r="DJ9" s="1019"/>
      <c r="DK9" s="1020"/>
      <c r="DL9" s="1018" t="s">
        <v>539</v>
      </c>
      <c r="DM9" s="1019"/>
      <c r="DN9" s="1019"/>
      <c r="DO9" s="1019"/>
      <c r="DP9" s="1020"/>
      <c r="DQ9" s="1018" t="s">
        <v>539</v>
      </c>
      <c r="DR9" s="1019"/>
      <c r="DS9" s="1019"/>
      <c r="DT9" s="1019"/>
      <c r="DU9" s="1020"/>
      <c r="DV9" s="1021"/>
      <c r="DW9" s="1022"/>
      <c r="DX9" s="1022"/>
      <c r="DY9" s="1022"/>
      <c r="DZ9" s="1023"/>
      <c r="EA9" s="233"/>
    </row>
    <row r="10" spans="1:131" s="234" customFormat="1" ht="26.25" customHeight="1" x14ac:dyDescent="0.15">
      <c r="A10" s="237">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31"/>
      <c r="BA10" s="231"/>
      <c r="BB10" s="231"/>
      <c r="BC10" s="231"/>
      <c r="BD10" s="231"/>
      <c r="BE10" s="232"/>
      <c r="BF10" s="232"/>
      <c r="BG10" s="232"/>
      <c r="BH10" s="232"/>
      <c r="BI10" s="232"/>
      <c r="BJ10" s="232"/>
      <c r="BK10" s="232"/>
      <c r="BL10" s="232"/>
      <c r="BM10" s="232"/>
      <c r="BN10" s="232"/>
      <c r="BO10" s="232"/>
      <c r="BP10" s="232"/>
      <c r="BQ10" s="237">
        <v>4</v>
      </c>
      <c r="BR10" s="238"/>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3"/>
    </row>
    <row r="11" spans="1:131" s="234" customFormat="1" ht="26.25" customHeight="1" x14ac:dyDescent="0.15">
      <c r="A11" s="237">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31"/>
      <c r="BA11" s="231"/>
      <c r="BB11" s="231"/>
      <c r="BC11" s="231"/>
      <c r="BD11" s="231"/>
      <c r="BE11" s="232"/>
      <c r="BF11" s="232"/>
      <c r="BG11" s="232"/>
      <c r="BH11" s="232"/>
      <c r="BI11" s="232"/>
      <c r="BJ11" s="232"/>
      <c r="BK11" s="232"/>
      <c r="BL11" s="232"/>
      <c r="BM11" s="232"/>
      <c r="BN11" s="232"/>
      <c r="BO11" s="232"/>
      <c r="BP11" s="232"/>
      <c r="BQ11" s="237">
        <v>5</v>
      </c>
      <c r="BR11" s="238"/>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3"/>
    </row>
    <row r="12" spans="1:131" s="234" customFormat="1" ht="26.25" customHeight="1" x14ac:dyDescent="0.15">
      <c r="A12" s="237">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31"/>
      <c r="BA12" s="231"/>
      <c r="BB12" s="231"/>
      <c r="BC12" s="231"/>
      <c r="BD12" s="231"/>
      <c r="BE12" s="232"/>
      <c r="BF12" s="232"/>
      <c r="BG12" s="232"/>
      <c r="BH12" s="232"/>
      <c r="BI12" s="232"/>
      <c r="BJ12" s="232"/>
      <c r="BK12" s="232"/>
      <c r="BL12" s="232"/>
      <c r="BM12" s="232"/>
      <c r="BN12" s="232"/>
      <c r="BO12" s="232"/>
      <c r="BP12" s="232"/>
      <c r="BQ12" s="237">
        <v>6</v>
      </c>
      <c r="BR12" s="238"/>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3"/>
    </row>
    <row r="13" spans="1:131" s="234" customFormat="1" ht="26.25" customHeight="1" x14ac:dyDescent="0.15">
      <c r="A13" s="237">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31"/>
      <c r="BA13" s="231"/>
      <c r="BB13" s="231"/>
      <c r="BC13" s="231"/>
      <c r="BD13" s="231"/>
      <c r="BE13" s="232"/>
      <c r="BF13" s="232"/>
      <c r="BG13" s="232"/>
      <c r="BH13" s="232"/>
      <c r="BI13" s="232"/>
      <c r="BJ13" s="232"/>
      <c r="BK13" s="232"/>
      <c r="BL13" s="232"/>
      <c r="BM13" s="232"/>
      <c r="BN13" s="232"/>
      <c r="BO13" s="232"/>
      <c r="BP13" s="232"/>
      <c r="BQ13" s="237">
        <v>7</v>
      </c>
      <c r="BR13" s="238"/>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3"/>
    </row>
    <row r="14" spans="1:131" s="234" customFormat="1" ht="26.25" customHeight="1" x14ac:dyDescent="0.15">
      <c r="A14" s="237">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31"/>
      <c r="BA14" s="231"/>
      <c r="BB14" s="231"/>
      <c r="BC14" s="231"/>
      <c r="BD14" s="231"/>
      <c r="BE14" s="232"/>
      <c r="BF14" s="232"/>
      <c r="BG14" s="232"/>
      <c r="BH14" s="232"/>
      <c r="BI14" s="232"/>
      <c r="BJ14" s="232"/>
      <c r="BK14" s="232"/>
      <c r="BL14" s="232"/>
      <c r="BM14" s="232"/>
      <c r="BN14" s="232"/>
      <c r="BO14" s="232"/>
      <c r="BP14" s="232"/>
      <c r="BQ14" s="237">
        <v>8</v>
      </c>
      <c r="BR14" s="238"/>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3"/>
    </row>
    <row r="15" spans="1:131" s="234" customFormat="1" ht="26.25" customHeight="1" x14ac:dyDescent="0.15">
      <c r="A15" s="237">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31"/>
      <c r="BA15" s="231"/>
      <c r="BB15" s="231"/>
      <c r="BC15" s="231"/>
      <c r="BD15" s="231"/>
      <c r="BE15" s="232"/>
      <c r="BF15" s="232"/>
      <c r="BG15" s="232"/>
      <c r="BH15" s="232"/>
      <c r="BI15" s="232"/>
      <c r="BJ15" s="232"/>
      <c r="BK15" s="232"/>
      <c r="BL15" s="232"/>
      <c r="BM15" s="232"/>
      <c r="BN15" s="232"/>
      <c r="BO15" s="232"/>
      <c r="BP15" s="232"/>
      <c r="BQ15" s="237">
        <v>9</v>
      </c>
      <c r="BR15" s="238"/>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3"/>
    </row>
    <row r="16" spans="1:131" s="234" customFormat="1" ht="26.25" customHeight="1" x14ac:dyDescent="0.15">
      <c r="A16" s="237">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31"/>
      <c r="BA16" s="231"/>
      <c r="BB16" s="231"/>
      <c r="BC16" s="231"/>
      <c r="BD16" s="231"/>
      <c r="BE16" s="232"/>
      <c r="BF16" s="232"/>
      <c r="BG16" s="232"/>
      <c r="BH16" s="232"/>
      <c r="BI16" s="232"/>
      <c r="BJ16" s="232"/>
      <c r="BK16" s="232"/>
      <c r="BL16" s="232"/>
      <c r="BM16" s="232"/>
      <c r="BN16" s="232"/>
      <c r="BO16" s="232"/>
      <c r="BP16" s="232"/>
      <c r="BQ16" s="237">
        <v>10</v>
      </c>
      <c r="BR16" s="238"/>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3"/>
    </row>
    <row r="17" spans="1:131" s="234" customFormat="1" ht="26.25" customHeight="1" x14ac:dyDescent="0.15">
      <c r="A17" s="237">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31"/>
      <c r="BA17" s="231"/>
      <c r="BB17" s="231"/>
      <c r="BC17" s="231"/>
      <c r="BD17" s="231"/>
      <c r="BE17" s="232"/>
      <c r="BF17" s="232"/>
      <c r="BG17" s="232"/>
      <c r="BH17" s="232"/>
      <c r="BI17" s="232"/>
      <c r="BJ17" s="232"/>
      <c r="BK17" s="232"/>
      <c r="BL17" s="232"/>
      <c r="BM17" s="232"/>
      <c r="BN17" s="232"/>
      <c r="BO17" s="232"/>
      <c r="BP17" s="232"/>
      <c r="BQ17" s="237">
        <v>11</v>
      </c>
      <c r="BR17" s="238"/>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3"/>
    </row>
    <row r="18" spans="1:131" s="234" customFormat="1" ht="26.25" customHeight="1" x14ac:dyDescent="0.15">
      <c r="A18" s="237">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31"/>
      <c r="BA18" s="231"/>
      <c r="BB18" s="231"/>
      <c r="BC18" s="231"/>
      <c r="BD18" s="231"/>
      <c r="BE18" s="232"/>
      <c r="BF18" s="232"/>
      <c r="BG18" s="232"/>
      <c r="BH18" s="232"/>
      <c r="BI18" s="232"/>
      <c r="BJ18" s="232"/>
      <c r="BK18" s="232"/>
      <c r="BL18" s="232"/>
      <c r="BM18" s="232"/>
      <c r="BN18" s="232"/>
      <c r="BO18" s="232"/>
      <c r="BP18" s="232"/>
      <c r="BQ18" s="237">
        <v>12</v>
      </c>
      <c r="BR18" s="238"/>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3"/>
    </row>
    <row r="19" spans="1:131" s="234" customFormat="1" ht="26.25" customHeight="1" x14ac:dyDescent="0.15">
      <c r="A19" s="237">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31"/>
      <c r="BA19" s="231"/>
      <c r="BB19" s="231"/>
      <c r="BC19" s="231"/>
      <c r="BD19" s="231"/>
      <c r="BE19" s="232"/>
      <c r="BF19" s="232"/>
      <c r="BG19" s="232"/>
      <c r="BH19" s="232"/>
      <c r="BI19" s="232"/>
      <c r="BJ19" s="232"/>
      <c r="BK19" s="232"/>
      <c r="BL19" s="232"/>
      <c r="BM19" s="232"/>
      <c r="BN19" s="232"/>
      <c r="BO19" s="232"/>
      <c r="BP19" s="232"/>
      <c r="BQ19" s="237">
        <v>13</v>
      </c>
      <c r="BR19" s="238"/>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3"/>
    </row>
    <row r="20" spans="1:131" s="234" customFormat="1" ht="26.25" customHeight="1" x14ac:dyDescent="0.15">
      <c r="A20" s="237">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31"/>
      <c r="BA20" s="231"/>
      <c r="BB20" s="231"/>
      <c r="BC20" s="231"/>
      <c r="BD20" s="231"/>
      <c r="BE20" s="232"/>
      <c r="BF20" s="232"/>
      <c r="BG20" s="232"/>
      <c r="BH20" s="232"/>
      <c r="BI20" s="232"/>
      <c r="BJ20" s="232"/>
      <c r="BK20" s="232"/>
      <c r="BL20" s="232"/>
      <c r="BM20" s="232"/>
      <c r="BN20" s="232"/>
      <c r="BO20" s="232"/>
      <c r="BP20" s="232"/>
      <c r="BQ20" s="237">
        <v>14</v>
      </c>
      <c r="BR20" s="238"/>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3"/>
    </row>
    <row r="21" spans="1:131" s="234" customFormat="1" ht="26.25" customHeight="1" thickBot="1" x14ac:dyDescent="0.2">
      <c r="A21" s="237">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31"/>
      <c r="BA21" s="231"/>
      <c r="BB21" s="231"/>
      <c r="BC21" s="231"/>
      <c r="BD21" s="231"/>
      <c r="BE21" s="232"/>
      <c r="BF21" s="232"/>
      <c r="BG21" s="232"/>
      <c r="BH21" s="232"/>
      <c r="BI21" s="232"/>
      <c r="BJ21" s="232"/>
      <c r="BK21" s="232"/>
      <c r="BL21" s="232"/>
      <c r="BM21" s="232"/>
      <c r="BN21" s="232"/>
      <c r="BO21" s="232"/>
      <c r="BP21" s="232"/>
      <c r="BQ21" s="237">
        <v>15</v>
      </c>
      <c r="BR21" s="238"/>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3"/>
    </row>
    <row r="22" spans="1:131" s="234" customFormat="1" ht="26.25" customHeight="1" x14ac:dyDescent="0.15">
      <c r="A22" s="237">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391</v>
      </c>
      <c r="BA22" s="1057"/>
      <c r="BB22" s="1057"/>
      <c r="BC22" s="1057"/>
      <c r="BD22" s="1058"/>
      <c r="BE22" s="232"/>
      <c r="BF22" s="232"/>
      <c r="BG22" s="232"/>
      <c r="BH22" s="232"/>
      <c r="BI22" s="232"/>
      <c r="BJ22" s="232"/>
      <c r="BK22" s="232"/>
      <c r="BL22" s="232"/>
      <c r="BM22" s="232"/>
      <c r="BN22" s="232"/>
      <c r="BO22" s="232"/>
      <c r="BP22" s="232"/>
      <c r="BQ22" s="237">
        <v>16</v>
      </c>
      <c r="BR22" s="238"/>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3"/>
    </row>
    <row r="23" spans="1:131" s="234" customFormat="1" ht="26.25" customHeight="1" thickBot="1" x14ac:dyDescent="0.2">
      <c r="A23" s="239" t="s">
        <v>392</v>
      </c>
      <c r="B23" s="966" t="s">
        <v>393</v>
      </c>
      <c r="C23" s="967"/>
      <c r="D23" s="967"/>
      <c r="E23" s="967"/>
      <c r="F23" s="967"/>
      <c r="G23" s="967"/>
      <c r="H23" s="967"/>
      <c r="I23" s="967"/>
      <c r="J23" s="967"/>
      <c r="K23" s="967"/>
      <c r="L23" s="967"/>
      <c r="M23" s="967"/>
      <c r="N23" s="967"/>
      <c r="O23" s="967"/>
      <c r="P23" s="977"/>
      <c r="Q23" s="1096"/>
      <c r="R23" s="1090"/>
      <c r="S23" s="1090"/>
      <c r="T23" s="1090"/>
      <c r="U23" s="1090"/>
      <c r="V23" s="1090"/>
      <c r="W23" s="1090"/>
      <c r="X23" s="1090"/>
      <c r="Y23" s="1090"/>
      <c r="Z23" s="1090"/>
      <c r="AA23" s="1090"/>
      <c r="AB23" s="1090"/>
      <c r="AC23" s="1090"/>
      <c r="AD23" s="1090"/>
      <c r="AE23" s="1097"/>
      <c r="AF23" s="1098">
        <v>827</v>
      </c>
      <c r="AG23" s="1090"/>
      <c r="AH23" s="1090"/>
      <c r="AI23" s="1090"/>
      <c r="AJ23" s="1099"/>
      <c r="AK23" s="1100"/>
      <c r="AL23" s="1101"/>
      <c r="AM23" s="1101"/>
      <c r="AN23" s="1101"/>
      <c r="AO23" s="1101"/>
      <c r="AP23" s="1090"/>
      <c r="AQ23" s="1090"/>
      <c r="AR23" s="1090"/>
      <c r="AS23" s="1090"/>
      <c r="AT23" s="1090"/>
      <c r="AU23" s="1091"/>
      <c r="AV23" s="1091"/>
      <c r="AW23" s="1091"/>
      <c r="AX23" s="1091"/>
      <c r="AY23" s="1092"/>
      <c r="AZ23" s="1093" t="s">
        <v>394</v>
      </c>
      <c r="BA23" s="1094"/>
      <c r="BB23" s="1094"/>
      <c r="BC23" s="1094"/>
      <c r="BD23" s="1095"/>
      <c r="BE23" s="232"/>
      <c r="BF23" s="232"/>
      <c r="BG23" s="232"/>
      <c r="BH23" s="232"/>
      <c r="BI23" s="232"/>
      <c r="BJ23" s="232"/>
      <c r="BK23" s="232"/>
      <c r="BL23" s="232"/>
      <c r="BM23" s="232"/>
      <c r="BN23" s="232"/>
      <c r="BO23" s="232"/>
      <c r="BP23" s="232"/>
      <c r="BQ23" s="237">
        <v>17</v>
      </c>
      <c r="BR23" s="238"/>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3"/>
    </row>
    <row r="24" spans="1:131" s="234" customFormat="1" ht="26.25" customHeight="1" x14ac:dyDescent="0.15">
      <c r="A24" s="1089" t="s">
        <v>395</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1"/>
      <c r="BA24" s="231"/>
      <c r="BB24" s="231"/>
      <c r="BC24" s="231"/>
      <c r="BD24" s="231"/>
      <c r="BE24" s="232"/>
      <c r="BF24" s="232"/>
      <c r="BG24" s="232"/>
      <c r="BH24" s="232"/>
      <c r="BI24" s="232"/>
      <c r="BJ24" s="232"/>
      <c r="BK24" s="232"/>
      <c r="BL24" s="232"/>
      <c r="BM24" s="232"/>
      <c r="BN24" s="232"/>
      <c r="BO24" s="232"/>
      <c r="BP24" s="232"/>
      <c r="BQ24" s="237">
        <v>18</v>
      </c>
      <c r="BR24" s="238"/>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3"/>
    </row>
    <row r="25" spans="1:131" ht="26.25" customHeight="1" thickBot="1" x14ac:dyDescent="0.2">
      <c r="A25" s="1088" t="s">
        <v>396</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1"/>
      <c r="BK25" s="231"/>
      <c r="BL25" s="231"/>
      <c r="BM25" s="231"/>
      <c r="BN25" s="231"/>
      <c r="BO25" s="240"/>
      <c r="BP25" s="240"/>
      <c r="BQ25" s="237">
        <v>19</v>
      </c>
      <c r="BR25" s="238"/>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9"/>
    </row>
    <row r="26" spans="1:131" ht="26.25" customHeight="1" x14ac:dyDescent="0.15">
      <c r="A26" s="1024" t="s">
        <v>369</v>
      </c>
      <c r="B26" s="1025"/>
      <c r="C26" s="1025"/>
      <c r="D26" s="1025"/>
      <c r="E26" s="1025"/>
      <c r="F26" s="1025"/>
      <c r="G26" s="1025"/>
      <c r="H26" s="1025"/>
      <c r="I26" s="1025"/>
      <c r="J26" s="1025"/>
      <c r="K26" s="1025"/>
      <c r="L26" s="1025"/>
      <c r="M26" s="1025"/>
      <c r="N26" s="1025"/>
      <c r="O26" s="1025"/>
      <c r="P26" s="1026"/>
      <c r="Q26" s="1030" t="s">
        <v>397</v>
      </c>
      <c r="R26" s="1031"/>
      <c r="S26" s="1031"/>
      <c r="T26" s="1031"/>
      <c r="U26" s="1032"/>
      <c r="V26" s="1030" t="s">
        <v>398</v>
      </c>
      <c r="W26" s="1031"/>
      <c r="X26" s="1031"/>
      <c r="Y26" s="1031"/>
      <c r="Z26" s="1032"/>
      <c r="AA26" s="1030" t="s">
        <v>399</v>
      </c>
      <c r="AB26" s="1031"/>
      <c r="AC26" s="1031"/>
      <c r="AD26" s="1031"/>
      <c r="AE26" s="1031"/>
      <c r="AF26" s="1084" t="s">
        <v>400</v>
      </c>
      <c r="AG26" s="1037"/>
      <c r="AH26" s="1037"/>
      <c r="AI26" s="1037"/>
      <c r="AJ26" s="1085"/>
      <c r="AK26" s="1031" t="s">
        <v>401</v>
      </c>
      <c r="AL26" s="1031"/>
      <c r="AM26" s="1031"/>
      <c r="AN26" s="1031"/>
      <c r="AO26" s="1032"/>
      <c r="AP26" s="1030" t="s">
        <v>402</v>
      </c>
      <c r="AQ26" s="1031"/>
      <c r="AR26" s="1031"/>
      <c r="AS26" s="1031"/>
      <c r="AT26" s="1032"/>
      <c r="AU26" s="1030" t="s">
        <v>403</v>
      </c>
      <c r="AV26" s="1031"/>
      <c r="AW26" s="1031"/>
      <c r="AX26" s="1031"/>
      <c r="AY26" s="1032"/>
      <c r="AZ26" s="1030" t="s">
        <v>404</v>
      </c>
      <c r="BA26" s="1031"/>
      <c r="BB26" s="1031"/>
      <c r="BC26" s="1031"/>
      <c r="BD26" s="1032"/>
      <c r="BE26" s="1030" t="s">
        <v>376</v>
      </c>
      <c r="BF26" s="1031"/>
      <c r="BG26" s="1031"/>
      <c r="BH26" s="1031"/>
      <c r="BI26" s="1044"/>
      <c r="BJ26" s="231"/>
      <c r="BK26" s="231"/>
      <c r="BL26" s="231"/>
      <c r="BM26" s="231"/>
      <c r="BN26" s="231"/>
      <c r="BO26" s="240"/>
      <c r="BP26" s="240"/>
      <c r="BQ26" s="237">
        <v>20</v>
      </c>
      <c r="BR26" s="238"/>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9"/>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31"/>
      <c r="BK27" s="231"/>
      <c r="BL27" s="231"/>
      <c r="BM27" s="231"/>
      <c r="BN27" s="231"/>
      <c r="BO27" s="240"/>
      <c r="BP27" s="240"/>
      <c r="BQ27" s="237">
        <v>21</v>
      </c>
      <c r="BR27" s="238"/>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9"/>
    </row>
    <row r="28" spans="1:131" ht="26.25" customHeight="1" thickTop="1" x14ac:dyDescent="0.15">
      <c r="A28" s="241">
        <v>1</v>
      </c>
      <c r="B28" s="1076" t="s">
        <v>405</v>
      </c>
      <c r="C28" s="1077"/>
      <c r="D28" s="1077"/>
      <c r="E28" s="1077"/>
      <c r="F28" s="1077"/>
      <c r="G28" s="1077"/>
      <c r="H28" s="1077"/>
      <c r="I28" s="1077"/>
      <c r="J28" s="1077"/>
      <c r="K28" s="1077"/>
      <c r="L28" s="1077"/>
      <c r="M28" s="1077"/>
      <c r="N28" s="1077"/>
      <c r="O28" s="1077"/>
      <c r="P28" s="1078"/>
      <c r="Q28" s="1079">
        <v>4238</v>
      </c>
      <c r="R28" s="1080"/>
      <c r="S28" s="1080"/>
      <c r="T28" s="1080"/>
      <c r="U28" s="1080"/>
      <c r="V28" s="1080">
        <v>4180</v>
      </c>
      <c r="W28" s="1080"/>
      <c r="X28" s="1080"/>
      <c r="Y28" s="1080"/>
      <c r="Z28" s="1080"/>
      <c r="AA28" s="1080">
        <v>58</v>
      </c>
      <c r="AB28" s="1080"/>
      <c r="AC28" s="1080"/>
      <c r="AD28" s="1080"/>
      <c r="AE28" s="1081"/>
      <c r="AF28" s="1082">
        <v>58</v>
      </c>
      <c r="AG28" s="1080"/>
      <c r="AH28" s="1080"/>
      <c r="AI28" s="1080"/>
      <c r="AJ28" s="1083"/>
      <c r="AK28" s="1071">
        <v>375</v>
      </c>
      <c r="AL28" s="1072"/>
      <c r="AM28" s="1072"/>
      <c r="AN28" s="1072"/>
      <c r="AO28" s="1072"/>
      <c r="AP28" s="1072" t="s">
        <v>539</v>
      </c>
      <c r="AQ28" s="1072"/>
      <c r="AR28" s="1072"/>
      <c r="AS28" s="1072"/>
      <c r="AT28" s="1072"/>
      <c r="AU28" s="1072" t="s">
        <v>539</v>
      </c>
      <c r="AV28" s="1072"/>
      <c r="AW28" s="1072"/>
      <c r="AX28" s="1072"/>
      <c r="AY28" s="1072"/>
      <c r="AZ28" s="1073"/>
      <c r="BA28" s="1073"/>
      <c r="BB28" s="1073"/>
      <c r="BC28" s="1073"/>
      <c r="BD28" s="1073"/>
      <c r="BE28" s="1074"/>
      <c r="BF28" s="1074"/>
      <c r="BG28" s="1074"/>
      <c r="BH28" s="1074"/>
      <c r="BI28" s="1075"/>
      <c r="BJ28" s="231"/>
      <c r="BK28" s="231"/>
      <c r="BL28" s="231"/>
      <c r="BM28" s="231"/>
      <c r="BN28" s="231"/>
      <c r="BO28" s="240"/>
      <c r="BP28" s="240"/>
      <c r="BQ28" s="237">
        <v>22</v>
      </c>
      <c r="BR28" s="238"/>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9"/>
    </row>
    <row r="29" spans="1:131" ht="26.25" customHeight="1" x14ac:dyDescent="0.15">
      <c r="A29" s="241">
        <v>2</v>
      </c>
      <c r="B29" s="1059" t="s">
        <v>406</v>
      </c>
      <c r="C29" s="1060"/>
      <c r="D29" s="1060"/>
      <c r="E29" s="1060"/>
      <c r="F29" s="1060"/>
      <c r="G29" s="1060"/>
      <c r="H29" s="1060"/>
      <c r="I29" s="1060"/>
      <c r="J29" s="1060"/>
      <c r="K29" s="1060"/>
      <c r="L29" s="1060"/>
      <c r="M29" s="1060"/>
      <c r="N29" s="1060"/>
      <c r="O29" s="1060"/>
      <c r="P29" s="1061"/>
      <c r="Q29" s="1067">
        <v>53</v>
      </c>
      <c r="R29" s="1068"/>
      <c r="S29" s="1068"/>
      <c r="T29" s="1068"/>
      <c r="U29" s="1068"/>
      <c r="V29" s="1068">
        <v>50</v>
      </c>
      <c r="W29" s="1068"/>
      <c r="X29" s="1068"/>
      <c r="Y29" s="1068"/>
      <c r="Z29" s="1068"/>
      <c r="AA29" s="1068">
        <v>3</v>
      </c>
      <c r="AB29" s="1068"/>
      <c r="AC29" s="1068"/>
      <c r="AD29" s="1068"/>
      <c r="AE29" s="1069"/>
      <c r="AF29" s="1064">
        <v>3</v>
      </c>
      <c r="AG29" s="1065"/>
      <c r="AH29" s="1065"/>
      <c r="AI29" s="1065"/>
      <c r="AJ29" s="1066"/>
      <c r="AK29" s="1009">
        <v>9309</v>
      </c>
      <c r="AL29" s="1000"/>
      <c r="AM29" s="1000"/>
      <c r="AN29" s="1000"/>
      <c r="AO29" s="1000"/>
      <c r="AP29" s="1000">
        <v>7</v>
      </c>
      <c r="AQ29" s="1000"/>
      <c r="AR29" s="1000"/>
      <c r="AS29" s="1000"/>
      <c r="AT29" s="1000"/>
      <c r="AU29" s="1000">
        <v>4</v>
      </c>
      <c r="AV29" s="1000"/>
      <c r="AW29" s="1000"/>
      <c r="AX29" s="1000"/>
      <c r="AY29" s="1000"/>
      <c r="AZ29" s="1070"/>
      <c r="BA29" s="1070"/>
      <c r="BB29" s="1070"/>
      <c r="BC29" s="1070"/>
      <c r="BD29" s="1070"/>
      <c r="BE29" s="1001"/>
      <c r="BF29" s="1001"/>
      <c r="BG29" s="1001"/>
      <c r="BH29" s="1001"/>
      <c r="BI29" s="1002"/>
      <c r="BJ29" s="231"/>
      <c r="BK29" s="231"/>
      <c r="BL29" s="231"/>
      <c r="BM29" s="231"/>
      <c r="BN29" s="231"/>
      <c r="BO29" s="240"/>
      <c r="BP29" s="240"/>
      <c r="BQ29" s="237">
        <v>23</v>
      </c>
      <c r="BR29" s="238"/>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9"/>
    </row>
    <row r="30" spans="1:131" ht="26.25" customHeight="1" x14ac:dyDescent="0.15">
      <c r="A30" s="241">
        <v>3</v>
      </c>
      <c r="B30" s="1059" t="s">
        <v>407</v>
      </c>
      <c r="C30" s="1060"/>
      <c r="D30" s="1060"/>
      <c r="E30" s="1060"/>
      <c r="F30" s="1060"/>
      <c r="G30" s="1060"/>
      <c r="H30" s="1060"/>
      <c r="I30" s="1060"/>
      <c r="J30" s="1060"/>
      <c r="K30" s="1060"/>
      <c r="L30" s="1060"/>
      <c r="M30" s="1060"/>
      <c r="N30" s="1060"/>
      <c r="O30" s="1060"/>
      <c r="P30" s="1061"/>
      <c r="Q30" s="1067">
        <v>1227</v>
      </c>
      <c r="R30" s="1068"/>
      <c r="S30" s="1068"/>
      <c r="T30" s="1068"/>
      <c r="U30" s="1068"/>
      <c r="V30" s="1068">
        <v>1217</v>
      </c>
      <c r="W30" s="1068"/>
      <c r="X30" s="1068"/>
      <c r="Y30" s="1068"/>
      <c r="Z30" s="1068"/>
      <c r="AA30" s="1068">
        <v>10</v>
      </c>
      <c r="AB30" s="1068"/>
      <c r="AC30" s="1068"/>
      <c r="AD30" s="1068"/>
      <c r="AE30" s="1069"/>
      <c r="AF30" s="1064">
        <v>10</v>
      </c>
      <c r="AG30" s="1065"/>
      <c r="AH30" s="1065"/>
      <c r="AI30" s="1065"/>
      <c r="AJ30" s="1066"/>
      <c r="AK30" s="1009">
        <v>784</v>
      </c>
      <c r="AL30" s="1000"/>
      <c r="AM30" s="1000"/>
      <c r="AN30" s="1000"/>
      <c r="AO30" s="1000"/>
      <c r="AP30" s="1000" t="s">
        <v>539</v>
      </c>
      <c r="AQ30" s="1000"/>
      <c r="AR30" s="1000"/>
      <c r="AS30" s="1000"/>
      <c r="AT30" s="1000"/>
      <c r="AU30" s="1000" t="s">
        <v>539</v>
      </c>
      <c r="AV30" s="1000"/>
      <c r="AW30" s="1000"/>
      <c r="AX30" s="1000"/>
      <c r="AY30" s="1000"/>
      <c r="AZ30" s="1070"/>
      <c r="BA30" s="1070"/>
      <c r="BB30" s="1070"/>
      <c r="BC30" s="1070"/>
      <c r="BD30" s="1070"/>
      <c r="BE30" s="1001"/>
      <c r="BF30" s="1001"/>
      <c r="BG30" s="1001"/>
      <c r="BH30" s="1001"/>
      <c r="BI30" s="1002"/>
      <c r="BJ30" s="231"/>
      <c r="BK30" s="231"/>
      <c r="BL30" s="231"/>
      <c r="BM30" s="231"/>
      <c r="BN30" s="231"/>
      <c r="BO30" s="240"/>
      <c r="BP30" s="240"/>
      <c r="BQ30" s="237">
        <v>24</v>
      </c>
      <c r="BR30" s="238"/>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9"/>
    </row>
    <row r="31" spans="1:131" ht="26.25" customHeight="1" x14ac:dyDescent="0.15">
      <c r="A31" s="241">
        <v>4</v>
      </c>
      <c r="B31" s="1059" t="s">
        <v>408</v>
      </c>
      <c r="C31" s="1060"/>
      <c r="D31" s="1060"/>
      <c r="E31" s="1060"/>
      <c r="F31" s="1060"/>
      <c r="G31" s="1060"/>
      <c r="H31" s="1060"/>
      <c r="I31" s="1060"/>
      <c r="J31" s="1060"/>
      <c r="K31" s="1060"/>
      <c r="L31" s="1060"/>
      <c r="M31" s="1060"/>
      <c r="N31" s="1060"/>
      <c r="O31" s="1060"/>
      <c r="P31" s="1061"/>
      <c r="Q31" s="1067">
        <v>5870</v>
      </c>
      <c r="R31" s="1068"/>
      <c r="S31" s="1068"/>
      <c r="T31" s="1068"/>
      <c r="U31" s="1068"/>
      <c r="V31" s="1068">
        <v>5750</v>
      </c>
      <c r="W31" s="1068"/>
      <c r="X31" s="1068"/>
      <c r="Y31" s="1068"/>
      <c r="Z31" s="1068"/>
      <c r="AA31" s="1068">
        <v>120</v>
      </c>
      <c r="AB31" s="1068"/>
      <c r="AC31" s="1068"/>
      <c r="AD31" s="1068"/>
      <c r="AE31" s="1069"/>
      <c r="AF31" s="1064">
        <v>120</v>
      </c>
      <c r="AG31" s="1065"/>
      <c r="AH31" s="1065"/>
      <c r="AI31" s="1065"/>
      <c r="AJ31" s="1066"/>
      <c r="AK31" s="1009">
        <v>882</v>
      </c>
      <c r="AL31" s="1000"/>
      <c r="AM31" s="1000"/>
      <c r="AN31" s="1000"/>
      <c r="AO31" s="1000"/>
      <c r="AP31" s="1000" t="s">
        <v>539</v>
      </c>
      <c r="AQ31" s="1000"/>
      <c r="AR31" s="1000"/>
      <c r="AS31" s="1000"/>
      <c r="AT31" s="1000"/>
      <c r="AU31" s="1000" t="s">
        <v>539</v>
      </c>
      <c r="AV31" s="1000"/>
      <c r="AW31" s="1000"/>
      <c r="AX31" s="1000"/>
      <c r="AY31" s="1000"/>
      <c r="AZ31" s="1070"/>
      <c r="BA31" s="1070"/>
      <c r="BB31" s="1070"/>
      <c r="BC31" s="1070"/>
      <c r="BD31" s="1070"/>
      <c r="BE31" s="1001"/>
      <c r="BF31" s="1001"/>
      <c r="BG31" s="1001"/>
      <c r="BH31" s="1001"/>
      <c r="BI31" s="1002"/>
      <c r="BJ31" s="231"/>
      <c r="BK31" s="231"/>
      <c r="BL31" s="231"/>
      <c r="BM31" s="231"/>
      <c r="BN31" s="231"/>
      <c r="BO31" s="240"/>
      <c r="BP31" s="240"/>
      <c r="BQ31" s="237">
        <v>25</v>
      </c>
      <c r="BR31" s="238"/>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9"/>
    </row>
    <row r="32" spans="1:131" ht="26.25" customHeight="1" x14ac:dyDescent="0.15">
      <c r="A32" s="241">
        <v>5</v>
      </c>
      <c r="B32" s="1059" t="s">
        <v>409</v>
      </c>
      <c r="C32" s="1060"/>
      <c r="D32" s="1060"/>
      <c r="E32" s="1060"/>
      <c r="F32" s="1060"/>
      <c r="G32" s="1060"/>
      <c r="H32" s="1060"/>
      <c r="I32" s="1060"/>
      <c r="J32" s="1060"/>
      <c r="K32" s="1060"/>
      <c r="L32" s="1060"/>
      <c r="M32" s="1060"/>
      <c r="N32" s="1060"/>
      <c r="O32" s="1060"/>
      <c r="P32" s="1061"/>
      <c r="Q32" s="1067">
        <v>1112</v>
      </c>
      <c r="R32" s="1068"/>
      <c r="S32" s="1068"/>
      <c r="T32" s="1068"/>
      <c r="U32" s="1068"/>
      <c r="V32" s="1068">
        <v>1065</v>
      </c>
      <c r="W32" s="1068"/>
      <c r="X32" s="1068"/>
      <c r="Y32" s="1068"/>
      <c r="Z32" s="1068"/>
      <c r="AA32" s="1068">
        <v>47</v>
      </c>
      <c r="AB32" s="1068"/>
      <c r="AC32" s="1068"/>
      <c r="AD32" s="1068"/>
      <c r="AE32" s="1069"/>
      <c r="AF32" s="1064">
        <v>568</v>
      </c>
      <c r="AG32" s="1065"/>
      <c r="AH32" s="1065"/>
      <c r="AI32" s="1065"/>
      <c r="AJ32" s="1066"/>
      <c r="AK32" s="1009">
        <v>309</v>
      </c>
      <c r="AL32" s="1000"/>
      <c r="AM32" s="1000"/>
      <c r="AN32" s="1000"/>
      <c r="AO32" s="1000"/>
      <c r="AP32" s="1000">
        <v>5229</v>
      </c>
      <c r="AQ32" s="1000"/>
      <c r="AR32" s="1000"/>
      <c r="AS32" s="1000"/>
      <c r="AT32" s="1000"/>
      <c r="AU32" s="1000">
        <v>763</v>
      </c>
      <c r="AV32" s="1000"/>
      <c r="AW32" s="1000"/>
      <c r="AX32" s="1000"/>
      <c r="AY32" s="1000"/>
      <c r="AZ32" s="1070"/>
      <c r="BA32" s="1070"/>
      <c r="BB32" s="1070"/>
      <c r="BC32" s="1070"/>
      <c r="BD32" s="1070"/>
      <c r="BE32" s="1001" t="s">
        <v>410</v>
      </c>
      <c r="BF32" s="1001"/>
      <c r="BG32" s="1001"/>
      <c r="BH32" s="1001"/>
      <c r="BI32" s="1002"/>
      <c r="BJ32" s="231"/>
      <c r="BK32" s="231"/>
      <c r="BL32" s="231"/>
      <c r="BM32" s="231"/>
      <c r="BN32" s="231"/>
      <c r="BO32" s="240"/>
      <c r="BP32" s="240"/>
      <c r="BQ32" s="237">
        <v>26</v>
      </c>
      <c r="BR32" s="238"/>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9"/>
    </row>
    <row r="33" spans="1:131" ht="26.25" customHeight="1" x14ac:dyDescent="0.15">
      <c r="A33" s="241">
        <v>6</v>
      </c>
      <c r="B33" s="1059" t="s">
        <v>411</v>
      </c>
      <c r="C33" s="1060"/>
      <c r="D33" s="1060"/>
      <c r="E33" s="1060"/>
      <c r="F33" s="1060"/>
      <c r="G33" s="1060"/>
      <c r="H33" s="1060"/>
      <c r="I33" s="1060"/>
      <c r="J33" s="1060"/>
      <c r="K33" s="1060"/>
      <c r="L33" s="1060"/>
      <c r="M33" s="1060"/>
      <c r="N33" s="1060"/>
      <c r="O33" s="1060"/>
      <c r="P33" s="1061"/>
      <c r="Q33" s="1067">
        <v>5732</v>
      </c>
      <c r="R33" s="1068"/>
      <c r="S33" s="1068"/>
      <c r="T33" s="1068"/>
      <c r="U33" s="1068"/>
      <c r="V33" s="1068">
        <v>5619</v>
      </c>
      <c r="W33" s="1068"/>
      <c r="X33" s="1068"/>
      <c r="Y33" s="1068"/>
      <c r="Z33" s="1068"/>
      <c r="AA33" s="1068">
        <v>113</v>
      </c>
      <c r="AB33" s="1068"/>
      <c r="AC33" s="1068"/>
      <c r="AD33" s="1068"/>
      <c r="AE33" s="1069"/>
      <c r="AF33" s="1064">
        <v>864</v>
      </c>
      <c r="AG33" s="1065"/>
      <c r="AH33" s="1065"/>
      <c r="AI33" s="1065"/>
      <c r="AJ33" s="1066"/>
      <c r="AK33" s="1009">
        <v>1094</v>
      </c>
      <c r="AL33" s="1000"/>
      <c r="AM33" s="1000"/>
      <c r="AN33" s="1000"/>
      <c r="AO33" s="1000"/>
      <c r="AP33" s="1000">
        <v>12635</v>
      </c>
      <c r="AQ33" s="1000"/>
      <c r="AR33" s="1000"/>
      <c r="AS33" s="1000"/>
      <c r="AT33" s="1000"/>
      <c r="AU33" s="1000">
        <v>7101</v>
      </c>
      <c r="AV33" s="1000"/>
      <c r="AW33" s="1000"/>
      <c r="AX33" s="1000"/>
      <c r="AY33" s="1000"/>
      <c r="AZ33" s="1070"/>
      <c r="BA33" s="1070"/>
      <c r="BB33" s="1070"/>
      <c r="BC33" s="1070"/>
      <c r="BD33" s="1070"/>
      <c r="BE33" s="1001" t="s">
        <v>412</v>
      </c>
      <c r="BF33" s="1001"/>
      <c r="BG33" s="1001"/>
      <c r="BH33" s="1001"/>
      <c r="BI33" s="1002"/>
      <c r="BJ33" s="231"/>
      <c r="BK33" s="231"/>
      <c r="BL33" s="231"/>
      <c r="BM33" s="231"/>
      <c r="BN33" s="231"/>
      <c r="BO33" s="240"/>
      <c r="BP33" s="240"/>
      <c r="BQ33" s="237">
        <v>27</v>
      </c>
      <c r="BR33" s="238"/>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9"/>
    </row>
    <row r="34" spans="1:131" ht="26.25" customHeight="1" x14ac:dyDescent="0.15">
      <c r="A34" s="241">
        <v>7</v>
      </c>
      <c r="B34" s="1059" t="s">
        <v>413</v>
      </c>
      <c r="C34" s="1060"/>
      <c r="D34" s="1060"/>
      <c r="E34" s="1060"/>
      <c r="F34" s="1060"/>
      <c r="G34" s="1060"/>
      <c r="H34" s="1060"/>
      <c r="I34" s="1060"/>
      <c r="J34" s="1060"/>
      <c r="K34" s="1060"/>
      <c r="L34" s="1060"/>
      <c r="M34" s="1060"/>
      <c r="N34" s="1060"/>
      <c r="O34" s="1060"/>
      <c r="P34" s="1061"/>
      <c r="Q34" s="1067">
        <v>597</v>
      </c>
      <c r="R34" s="1068"/>
      <c r="S34" s="1068"/>
      <c r="T34" s="1068"/>
      <c r="U34" s="1068"/>
      <c r="V34" s="1068">
        <v>594</v>
      </c>
      <c r="W34" s="1068"/>
      <c r="X34" s="1068"/>
      <c r="Y34" s="1068"/>
      <c r="Z34" s="1068"/>
      <c r="AA34" s="1068">
        <v>4</v>
      </c>
      <c r="AB34" s="1068"/>
      <c r="AC34" s="1068"/>
      <c r="AD34" s="1068"/>
      <c r="AE34" s="1069"/>
      <c r="AF34" s="1064">
        <v>71</v>
      </c>
      <c r="AG34" s="1065"/>
      <c r="AH34" s="1065"/>
      <c r="AI34" s="1065"/>
      <c r="AJ34" s="1066"/>
      <c r="AK34" s="1009">
        <v>483</v>
      </c>
      <c r="AL34" s="1000"/>
      <c r="AM34" s="1000"/>
      <c r="AN34" s="1000"/>
      <c r="AO34" s="1000"/>
      <c r="AP34" s="1000">
        <v>6665</v>
      </c>
      <c r="AQ34" s="1000"/>
      <c r="AR34" s="1000"/>
      <c r="AS34" s="1000"/>
      <c r="AT34" s="1000"/>
      <c r="AU34" s="1000">
        <v>4105</v>
      </c>
      <c r="AV34" s="1000"/>
      <c r="AW34" s="1000"/>
      <c r="AX34" s="1000"/>
      <c r="AY34" s="1000"/>
      <c r="AZ34" s="1070"/>
      <c r="BA34" s="1070"/>
      <c r="BB34" s="1070"/>
      <c r="BC34" s="1070"/>
      <c r="BD34" s="1070"/>
      <c r="BE34" s="1001" t="s">
        <v>414</v>
      </c>
      <c r="BF34" s="1001"/>
      <c r="BG34" s="1001"/>
      <c r="BH34" s="1001"/>
      <c r="BI34" s="1002"/>
      <c r="BJ34" s="231"/>
      <c r="BK34" s="231"/>
      <c r="BL34" s="231"/>
      <c r="BM34" s="231"/>
      <c r="BN34" s="231"/>
      <c r="BO34" s="240"/>
      <c r="BP34" s="240"/>
      <c r="BQ34" s="237">
        <v>28</v>
      </c>
      <c r="BR34" s="238"/>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9"/>
    </row>
    <row r="35" spans="1:131" ht="26.25" customHeight="1" x14ac:dyDescent="0.15">
      <c r="A35" s="241">
        <v>8</v>
      </c>
      <c r="B35" s="1059" t="s">
        <v>415</v>
      </c>
      <c r="C35" s="1060"/>
      <c r="D35" s="1060"/>
      <c r="E35" s="1060"/>
      <c r="F35" s="1060"/>
      <c r="G35" s="1060"/>
      <c r="H35" s="1060"/>
      <c r="I35" s="1060"/>
      <c r="J35" s="1060"/>
      <c r="K35" s="1060"/>
      <c r="L35" s="1060"/>
      <c r="M35" s="1060"/>
      <c r="N35" s="1060"/>
      <c r="O35" s="1060"/>
      <c r="P35" s="1061"/>
      <c r="Q35" s="1067">
        <v>236</v>
      </c>
      <c r="R35" s="1068"/>
      <c r="S35" s="1068"/>
      <c r="T35" s="1068"/>
      <c r="U35" s="1068"/>
      <c r="V35" s="1068">
        <v>236</v>
      </c>
      <c r="W35" s="1068"/>
      <c r="X35" s="1068"/>
      <c r="Y35" s="1068"/>
      <c r="Z35" s="1068"/>
      <c r="AA35" s="1068" t="s">
        <v>539</v>
      </c>
      <c r="AB35" s="1068"/>
      <c r="AC35" s="1068"/>
      <c r="AD35" s="1068"/>
      <c r="AE35" s="1069"/>
      <c r="AF35" s="1064" t="s">
        <v>416</v>
      </c>
      <c r="AG35" s="1065"/>
      <c r="AH35" s="1065"/>
      <c r="AI35" s="1065"/>
      <c r="AJ35" s="1066"/>
      <c r="AK35" s="1009">
        <v>58</v>
      </c>
      <c r="AL35" s="1000"/>
      <c r="AM35" s="1000"/>
      <c r="AN35" s="1000"/>
      <c r="AO35" s="1000"/>
      <c r="AP35" s="1000">
        <v>635</v>
      </c>
      <c r="AQ35" s="1000"/>
      <c r="AR35" s="1000"/>
      <c r="AS35" s="1000"/>
      <c r="AT35" s="1000"/>
      <c r="AU35" s="1000">
        <v>635</v>
      </c>
      <c r="AV35" s="1000"/>
      <c r="AW35" s="1000"/>
      <c r="AX35" s="1000"/>
      <c r="AY35" s="1000"/>
      <c r="AZ35" s="1070"/>
      <c r="BA35" s="1070"/>
      <c r="BB35" s="1070"/>
      <c r="BC35" s="1070"/>
      <c r="BD35" s="1070"/>
      <c r="BE35" s="1001" t="s">
        <v>417</v>
      </c>
      <c r="BF35" s="1001"/>
      <c r="BG35" s="1001"/>
      <c r="BH35" s="1001"/>
      <c r="BI35" s="1002"/>
      <c r="BJ35" s="231"/>
      <c r="BK35" s="231"/>
      <c r="BL35" s="231"/>
      <c r="BM35" s="231"/>
      <c r="BN35" s="231"/>
      <c r="BO35" s="240"/>
      <c r="BP35" s="240"/>
      <c r="BQ35" s="237">
        <v>29</v>
      </c>
      <c r="BR35" s="238"/>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9"/>
    </row>
    <row r="36" spans="1:131" ht="26.25" customHeight="1" x14ac:dyDescent="0.15">
      <c r="A36" s="241">
        <v>9</v>
      </c>
      <c r="B36" s="1059" t="s">
        <v>418</v>
      </c>
      <c r="C36" s="1060"/>
      <c r="D36" s="1060"/>
      <c r="E36" s="1060"/>
      <c r="F36" s="1060"/>
      <c r="G36" s="1060"/>
      <c r="H36" s="1060"/>
      <c r="I36" s="1060"/>
      <c r="J36" s="1060"/>
      <c r="K36" s="1060"/>
      <c r="L36" s="1060"/>
      <c r="M36" s="1060"/>
      <c r="N36" s="1060"/>
      <c r="O36" s="1060"/>
      <c r="P36" s="1061"/>
      <c r="Q36" s="1067">
        <v>71</v>
      </c>
      <c r="R36" s="1068"/>
      <c r="S36" s="1068"/>
      <c r="T36" s="1068"/>
      <c r="U36" s="1068"/>
      <c r="V36" s="1068">
        <v>71</v>
      </c>
      <c r="W36" s="1068"/>
      <c r="X36" s="1068"/>
      <c r="Y36" s="1068"/>
      <c r="Z36" s="1068"/>
      <c r="AA36" s="1068" t="s">
        <v>539</v>
      </c>
      <c r="AB36" s="1068"/>
      <c r="AC36" s="1068"/>
      <c r="AD36" s="1068"/>
      <c r="AE36" s="1069"/>
      <c r="AF36" s="1064" t="s">
        <v>416</v>
      </c>
      <c r="AG36" s="1065"/>
      <c r="AH36" s="1065"/>
      <c r="AI36" s="1065"/>
      <c r="AJ36" s="1066"/>
      <c r="AK36" s="1009">
        <v>62</v>
      </c>
      <c r="AL36" s="1000"/>
      <c r="AM36" s="1000"/>
      <c r="AN36" s="1000"/>
      <c r="AO36" s="1000"/>
      <c r="AP36" s="1000">
        <v>243</v>
      </c>
      <c r="AQ36" s="1000"/>
      <c r="AR36" s="1000"/>
      <c r="AS36" s="1000"/>
      <c r="AT36" s="1000"/>
      <c r="AU36" s="1000">
        <v>243</v>
      </c>
      <c r="AV36" s="1000"/>
      <c r="AW36" s="1000"/>
      <c r="AX36" s="1000"/>
      <c r="AY36" s="1000"/>
      <c r="AZ36" s="1070"/>
      <c r="BA36" s="1070"/>
      <c r="BB36" s="1070"/>
      <c r="BC36" s="1070"/>
      <c r="BD36" s="1070"/>
      <c r="BE36" s="1001" t="s">
        <v>417</v>
      </c>
      <c r="BF36" s="1001"/>
      <c r="BG36" s="1001"/>
      <c r="BH36" s="1001"/>
      <c r="BI36" s="1002"/>
      <c r="BJ36" s="231"/>
      <c r="BK36" s="231"/>
      <c r="BL36" s="231"/>
      <c r="BM36" s="231"/>
      <c r="BN36" s="231"/>
      <c r="BO36" s="240"/>
      <c r="BP36" s="240"/>
      <c r="BQ36" s="237">
        <v>30</v>
      </c>
      <c r="BR36" s="238"/>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9"/>
    </row>
    <row r="37" spans="1:131" ht="26.25" customHeight="1" x14ac:dyDescent="0.15">
      <c r="A37" s="241">
        <v>10</v>
      </c>
      <c r="B37" s="1059" t="s">
        <v>419</v>
      </c>
      <c r="C37" s="1060"/>
      <c r="D37" s="1060"/>
      <c r="E37" s="1060"/>
      <c r="F37" s="1060"/>
      <c r="G37" s="1060"/>
      <c r="H37" s="1060"/>
      <c r="I37" s="1060"/>
      <c r="J37" s="1060"/>
      <c r="K37" s="1060"/>
      <c r="L37" s="1060"/>
      <c r="M37" s="1060"/>
      <c r="N37" s="1060"/>
      <c r="O37" s="1060"/>
      <c r="P37" s="1061"/>
      <c r="Q37" s="1067">
        <v>16</v>
      </c>
      <c r="R37" s="1068"/>
      <c r="S37" s="1068"/>
      <c r="T37" s="1068"/>
      <c r="U37" s="1068"/>
      <c r="V37" s="1068">
        <v>16</v>
      </c>
      <c r="W37" s="1068"/>
      <c r="X37" s="1068"/>
      <c r="Y37" s="1068"/>
      <c r="Z37" s="1068"/>
      <c r="AA37" s="1068" t="s">
        <v>539</v>
      </c>
      <c r="AB37" s="1068"/>
      <c r="AC37" s="1068"/>
      <c r="AD37" s="1068"/>
      <c r="AE37" s="1069"/>
      <c r="AF37" s="1064" t="s">
        <v>416</v>
      </c>
      <c r="AG37" s="1065"/>
      <c r="AH37" s="1065"/>
      <c r="AI37" s="1065"/>
      <c r="AJ37" s="1066"/>
      <c r="AK37" s="1009" t="s">
        <v>539</v>
      </c>
      <c r="AL37" s="1000"/>
      <c r="AM37" s="1000"/>
      <c r="AN37" s="1000"/>
      <c r="AO37" s="1000"/>
      <c r="AP37" s="1000">
        <v>16</v>
      </c>
      <c r="AQ37" s="1000"/>
      <c r="AR37" s="1000"/>
      <c r="AS37" s="1000"/>
      <c r="AT37" s="1000"/>
      <c r="AU37" s="1000">
        <v>16</v>
      </c>
      <c r="AV37" s="1000"/>
      <c r="AW37" s="1000"/>
      <c r="AX37" s="1000"/>
      <c r="AY37" s="1000"/>
      <c r="AZ37" s="1070"/>
      <c r="BA37" s="1070"/>
      <c r="BB37" s="1070"/>
      <c r="BC37" s="1070"/>
      <c r="BD37" s="1070"/>
      <c r="BE37" s="1001" t="s">
        <v>420</v>
      </c>
      <c r="BF37" s="1001"/>
      <c r="BG37" s="1001"/>
      <c r="BH37" s="1001"/>
      <c r="BI37" s="1002"/>
      <c r="BJ37" s="231"/>
      <c r="BK37" s="231"/>
      <c r="BL37" s="231"/>
      <c r="BM37" s="231"/>
      <c r="BN37" s="231"/>
      <c r="BO37" s="240"/>
      <c r="BP37" s="240"/>
      <c r="BQ37" s="237">
        <v>31</v>
      </c>
      <c r="BR37" s="238"/>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9"/>
    </row>
    <row r="38" spans="1:131" ht="26.25" customHeight="1" x14ac:dyDescent="0.15">
      <c r="A38" s="241">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31"/>
      <c r="BK38" s="231"/>
      <c r="BL38" s="231"/>
      <c r="BM38" s="231"/>
      <c r="BN38" s="231"/>
      <c r="BO38" s="240"/>
      <c r="BP38" s="240"/>
      <c r="BQ38" s="237">
        <v>32</v>
      </c>
      <c r="BR38" s="238"/>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9"/>
    </row>
    <row r="39" spans="1:131" ht="26.25" customHeight="1" x14ac:dyDescent="0.15">
      <c r="A39" s="241">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31"/>
      <c r="BK39" s="231"/>
      <c r="BL39" s="231"/>
      <c r="BM39" s="231"/>
      <c r="BN39" s="231"/>
      <c r="BO39" s="240"/>
      <c r="BP39" s="240"/>
      <c r="BQ39" s="237">
        <v>33</v>
      </c>
      <c r="BR39" s="238"/>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9"/>
    </row>
    <row r="40" spans="1:131" ht="26.25" customHeight="1" x14ac:dyDescent="0.15">
      <c r="A40" s="237">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31"/>
      <c r="BK40" s="231"/>
      <c r="BL40" s="231"/>
      <c r="BM40" s="231"/>
      <c r="BN40" s="231"/>
      <c r="BO40" s="240"/>
      <c r="BP40" s="240"/>
      <c r="BQ40" s="237">
        <v>34</v>
      </c>
      <c r="BR40" s="238"/>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9"/>
    </row>
    <row r="41" spans="1:131" ht="26.25" customHeight="1" x14ac:dyDescent="0.15">
      <c r="A41" s="237">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31"/>
      <c r="BK41" s="231"/>
      <c r="BL41" s="231"/>
      <c r="BM41" s="231"/>
      <c r="BN41" s="231"/>
      <c r="BO41" s="240"/>
      <c r="BP41" s="240"/>
      <c r="BQ41" s="237">
        <v>35</v>
      </c>
      <c r="BR41" s="238"/>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9"/>
    </row>
    <row r="42" spans="1:131" ht="26.25" customHeight="1" x14ac:dyDescent="0.15">
      <c r="A42" s="237">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31"/>
      <c r="BK42" s="231"/>
      <c r="BL42" s="231"/>
      <c r="BM42" s="231"/>
      <c r="BN42" s="231"/>
      <c r="BO42" s="240"/>
      <c r="BP42" s="240"/>
      <c r="BQ42" s="237">
        <v>36</v>
      </c>
      <c r="BR42" s="238"/>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9"/>
    </row>
    <row r="43" spans="1:131" ht="26.25" customHeight="1" x14ac:dyDescent="0.15">
      <c r="A43" s="237">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31"/>
      <c r="BK43" s="231"/>
      <c r="BL43" s="231"/>
      <c r="BM43" s="231"/>
      <c r="BN43" s="231"/>
      <c r="BO43" s="240"/>
      <c r="BP43" s="240"/>
      <c r="BQ43" s="237">
        <v>37</v>
      </c>
      <c r="BR43" s="238"/>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9"/>
    </row>
    <row r="44" spans="1:131" ht="26.25" customHeight="1" x14ac:dyDescent="0.15">
      <c r="A44" s="237">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31"/>
      <c r="BK44" s="231"/>
      <c r="BL44" s="231"/>
      <c r="BM44" s="231"/>
      <c r="BN44" s="231"/>
      <c r="BO44" s="240"/>
      <c r="BP44" s="240"/>
      <c r="BQ44" s="237">
        <v>38</v>
      </c>
      <c r="BR44" s="238"/>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9"/>
    </row>
    <row r="45" spans="1:131" ht="26.25" customHeight="1" x14ac:dyDescent="0.15">
      <c r="A45" s="237">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31"/>
      <c r="BK45" s="231"/>
      <c r="BL45" s="231"/>
      <c r="BM45" s="231"/>
      <c r="BN45" s="231"/>
      <c r="BO45" s="240"/>
      <c r="BP45" s="240"/>
      <c r="BQ45" s="237">
        <v>39</v>
      </c>
      <c r="BR45" s="238"/>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9"/>
    </row>
    <row r="46" spans="1:131" ht="26.25" customHeight="1" x14ac:dyDescent="0.15">
      <c r="A46" s="237">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31"/>
      <c r="BK46" s="231"/>
      <c r="BL46" s="231"/>
      <c r="BM46" s="231"/>
      <c r="BN46" s="231"/>
      <c r="BO46" s="240"/>
      <c r="BP46" s="240"/>
      <c r="BQ46" s="237">
        <v>40</v>
      </c>
      <c r="BR46" s="238"/>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9"/>
    </row>
    <row r="47" spans="1:131" ht="26.25" customHeight="1" x14ac:dyDescent="0.15">
      <c r="A47" s="237">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31"/>
      <c r="BK47" s="231"/>
      <c r="BL47" s="231"/>
      <c r="BM47" s="231"/>
      <c r="BN47" s="231"/>
      <c r="BO47" s="240"/>
      <c r="BP47" s="240"/>
      <c r="BQ47" s="237">
        <v>41</v>
      </c>
      <c r="BR47" s="238"/>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9"/>
    </row>
    <row r="48" spans="1:131" ht="26.25" customHeight="1" x14ac:dyDescent="0.15">
      <c r="A48" s="237">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31"/>
      <c r="BK48" s="231"/>
      <c r="BL48" s="231"/>
      <c r="BM48" s="231"/>
      <c r="BN48" s="231"/>
      <c r="BO48" s="240"/>
      <c r="BP48" s="240"/>
      <c r="BQ48" s="237">
        <v>42</v>
      </c>
      <c r="BR48" s="238"/>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9"/>
    </row>
    <row r="49" spans="1:131" ht="26.25" customHeight="1" x14ac:dyDescent="0.15">
      <c r="A49" s="237">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31"/>
      <c r="BK49" s="231"/>
      <c r="BL49" s="231"/>
      <c r="BM49" s="231"/>
      <c r="BN49" s="231"/>
      <c r="BO49" s="240"/>
      <c r="BP49" s="240"/>
      <c r="BQ49" s="237">
        <v>43</v>
      </c>
      <c r="BR49" s="238"/>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9"/>
    </row>
    <row r="50" spans="1:131" ht="26.25" customHeight="1" x14ac:dyDescent="0.15">
      <c r="A50" s="237">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31"/>
      <c r="BK50" s="231"/>
      <c r="BL50" s="231"/>
      <c r="BM50" s="231"/>
      <c r="BN50" s="231"/>
      <c r="BO50" s="240"/>
      <c r="BP50" s="240"/>
      <c r="BQ50" s="237">
        <v>44</v>
      </c>
      <c r="BR50" s="238"/>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9"/>
    </row>
    <row r="51" spans="1:131" ht="26.25" customHeight="1" x14ac:dyDescent="0.15">
      <c r="A51" s="237">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31"/>
      <c r="BK51" s="231"/>
      <c r="BL51" s="231"/>
      <c r="BM51" s="231"/>
      <c r="BN51" s="231"/>
      <c r="BO51" s="240"/>
      <c r="BP51" s="240"/>
      <c r="BQ51" s="237">
        <v>45</v>
      </c>
      <c r="BR51" s="238"/>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9"/>
    </row>
    <row r="52" spans="1:131" ht="26.25" customHeight="1" x14ac:dyDescent="0.15">
      <c r="A52" s="237">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31"/>
      <c r="BK52" s="231"/>
      <c r="BL52" s="231"/>
      <c r="BM52" s="231"/>
      <c r="BN52" s="231"/>
      <c r="BO52" s="240"/>
      <c r="BP52" s="240"/>
      <c r="BQ52" s="237">
        <v>46</v>
      </c>
      <c r="BR52" s="238"/>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9"/>
    </row>
    <row r="53" spans="1:131" ht="26.25" customHeight="1" x14ac:dyDescent="0.15">
      <c r="A53" s="237">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31"/>
      <c r="BK53" s="231"/>
      <c r="BL53" s="231"/>
      <c r="BM53" s="231"/>
      <c r="BN53" s="231"/>
      <c r="BO53" s="240"/>
      <c r="BP53" s="240"/>
      <c r="BQ53" s="237">
        <v>47</v>
      </c>
      <c r="BR53" s="238"/>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9"/>
    </row>
    <row r="54" spans="1:131" ht="26.25" customHeight="1" x14ac:dyDescent="0.15">
      <c r="A54" s="237">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31"/>
      <c r="BK54" s="231"/>
      <c r="BL54" s="231"/>
      <c r="BM54" s="231"/>
      <c r="BN54" s="231"/>
      <c r="BO54" s="240"/>
      <c r="BP54" s="240"/>
      <c r="BQ54" s="237">
        <v>48</v>
      </c>
      <c r="BR54" s="238"/>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9"/>
    </row>
    <row r="55" spans="1:131" ht="26.25" customHeight="1" x14ac:dyDescent="0.15">
      <c r="A55" s="237">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31"/>
      <c r="BK55" s="231"/>
      <c r="BL55" s="231"/>
      <c r="BM55" s="231"/>
      <c r="BN55" s="231"/>
      <c r="BO55" s="240"/>
      <c r="BP55" s="240"/>
      <c r="BQ55" s="237">
        <v>49</v>
      </c>
      <c r="BR55" s="238"/>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9"/>
    </row>
    <row r="56" spans="1:131" ht="26.25" customHeight="1" x14ac:dyDescent="0.15">
      <c r="A56" s="237">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31"/>
      <c r="BK56" s="231"/>
      <c r="BL56" s="231"/>
      <c r="BM56" s="231"/>
      <c r="BN56" s="231"/>
      <c r="BO56" s="240"/>
      <c r="BP56" s="240"/>
      <c r="BQ56" s="237">
        <v>50</v>
      </c>
      <c r="BR56" s="238"/>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9"/>
    </row>
    <row r="57" spans="1:131" ht="26.25" customHeight="1" x14ac:dyDescent="0.15">
      <c r="A57" s="237">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31"/>
      <c r="BK57" s="231"/>
      <c r="BL57" s="231"/>
      <c r="BM57" s="231"/>
      <c r="BN57" s="231"/>
      <c r="BO57" s="240"/>
      <c r="BP57" s="240"/>
      <c r="BQ57" s="237">
        <v>51</v>
      </c>
      <c r="BR57" s="238"/>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9"/>
    </row>
    <row r="58" spans="1:131" ht="26.25" customHeight="1" x14ac:dyDescent="0.15">
      <c r="A58" s="237">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31"/>
      <c r="BK58" s="231"/>
      <c r="BL58" s="231"/>
      <c r="BM58" s="231"/>
      <c r="BN58" s="231"/>
      <c r="BO58" s="240"/>
      <c r="BP58" s="240"/>
      <c r="BQ58" s="237">
        <v>52</v>
      </c>
      <c r="BR58" s="238"/>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9"/>
    </row>
    <row r="59" spans="1:131" ht="26.25" customHeight="1" x14ac:dyDescent="0.15">
      <c r="A59" s="237">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31"/>
      <c r="BK59" s="231"/>
      <c r="BL59" s="231"/>
      <c r="BM59" s="231"/>
      <c r="BN59" s="231"/>
      <c r="BO59" s="240"/>
      <c r="BP59" s="240"/>
      <c r="BQ59" s="237">
        <v>53</v>
      </c>
      <c r="BR59" s="238"/>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9"/>
    </row>
    <row r="60" spans="1:131" ht="26.25" customHeight="1" x14ac:dyDescent="0.15">
      <c r="A60" s="237">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31"/>
      <c r="BK60" s="231"/>
      <c r="BL60" s="231"/>
      <c r="BM60" s="231"/>
      <c r="BN60" s="231"/>
      <c r="BO60" s="240"/>
      <c r="BP60" s="240"/>
      <c r="BQ60" s="237">
        <v>54</v>
      </c>
      <c r="BR60" s="238"/>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9"/>
    </row>
    <row r="61" spans="1:131" ht="26.25" customHeight="1" thickBot="1" x14ac:dyDescent="0.2">
      <c r="A61" s="237">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31"/>
      <c r="BK61" s="231"/>
      <c r="BL61" s="231"/>
      <c r="BM61" s="231"/>
      <c r="BN61" s="231"/>
      <c r="BO61" s="240"/>
      <c r="BP61" s="240"/>
      <c r="BQ61" s="237">
        <v>55</v>
      </c>
      <c r="BR61" s="238"/>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9"/>
    </row>
    <row r="62" spans="1:131" ht="26.25" customHeight="1" x14ac:dyDescent="0.15">
      <c r="A62" s="237">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421</v>
      </c>
      <c r="BK62" s="1057"/>
      <c r="BL62" s="1057"/>
      <c r="BM62" s="1057"/>
      <c r="BN62" s="1058"/>
      <c r="BO62" s="240"/>
      <c r="BP62" s="240"/>
      <c r="BQ62" s="237">
        <v>56</v>
      </c>
      <c r="BR62" s="238"/>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9"/>
    </row>
    <row r="63" spans="1:131" ht="26.25" customHeight="1" thickBot="1" x14ac:dyDescent="0.2">
      <c r="A63" s="239" t="s">
        <v>392</v>
      </c>
      <c r="B63" s="966" t="s">
        <v>422</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1695</v>
      </c>
      <c r="AG63" s="988"/>
      <c r="AH63" s="988"/>
      <c r="AI63" s="988"/>
      <c r="AJ63" s="1051"/>
      <c r="AK63" s="1052"/>
      <c r="AL63" s="992"/>
      <c r="AM63" s="992"/>
      <c r="AN63" s="992"/>
      <c r="AO63" s="992"/>
      <c r="AP63" s="988"/>
      <c r="AQ63" s="988"/>
      <c r="AR63" s="988"/>
      <c r="AS63" s="988"/>
      <c r="AT63" s="988"/>
      <c r="AU63" s="988"/>
      <c r="AV63" s="988"/>
      <c r="AW63" s="988"/>
      <c r="AX63" s="988"/>
      <c r="AY63" s="988"/>
      <c r="AZ63" s="1046"/>
      <c r="BA63" s="1046"/>
      <c r="BB63" s="1046"/>
      <c r="BC63" s="1046"/>
      <c r="BD63" s="1046"/>
      <c r="BE63" s="989"/>
      <c r="BF63" s="989"/>
      <c r="BG63" s="989"/>
      <c r="BH63" s="989"/>
      <c r="BI63" s="990"/>
      <c r="BJ63" s="1047" t="s">
        <v>394</v>
      </c>
      <c r="BK63" s="982"/>
      <c r="BL63" s="982"/>
      <c r="BM63" s="982"/>
      <c r="BN63" s="1048"/>
      <c r="BO63" s="240"/>
      <c r="BP63" s="240"/>
      <c r="BQ63" s="237">
        <v>57</v>
      </c>
      <c r="BR63" s="238"/>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9"/>
    </row>
    <row r="65" spans="1:131" ht="26.25" customHeight="1" thickBot="1" x14ac:dyDescent="0.2">
      <c r="A65" s="231" t="s">
        <v>423</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9"/>
    </row>
    <row r="66" spans="1:131" ht="26.25" customHeight="1" x14ac:dyDescent="0.15">
      <c r="A66" s="1024" t="s">
        <v>424</v>
      </c>
      <c r="B66" s="1025"/>
      <c r="C66" s="1025"/>
      <c r="D66" s="1025"/>
      <c r="E66" s="1025"/>
      <c r="F66" s="1025"/>
      <c r="G66" s="1025"/>
      <c r="H66" s="1025"/>
      <c r="I66" s="1025"/>
      <c r="J66" s="1025"/>
      <c r="K66" s="1025"/>
      <c r="L66" s="1025"/>
      <c r="M66" s="1025"/>
      <c r="N66" s="1025"/>
      <c r="O66" s="1025"/>
      <c r="P66" s="1026"/>
      <c r="Q66" s="1030" t="s">
        <v>425</v>
      </c>
      <c r="R66" s="1031"/>
      <c r="S66" s="1031"/>
      <c r="T66" s="1031"/>
      <c r="U66" s="1032"/>
      <c r="V66" s="1030" t="s">
        <v>426</v>
      </c>
      <c r="W66" s="1031"/>
      <c r="X66" s="1031"/>
      <c r="Y66" s="1031"/>
      <c r="Z66" s="1032"/>
      <c r="AA66" s="1030" t="s">
        <v>427</v>
      </c>
      <c r="AB66" s="1031"/>
      <c r="AC66" s="1031"/>
      <c r="AD66" s="1031"/>
      <c r="AE66" s="1032"/>
      <c r="AF66" s="1036" t="s">
        <v>428</v>
      </c>
      <c r="AG66" s="1037"/>
      <c r="AH66" s="1037"/>
      <c r="AI66" s="1037"/>
      <c r="AJ66" s="1038"/>
      <c r="AK66" s="1030" t="s">
        <v>429</v>
      </c>
      <c r="AL66" s="1025"/>
      <c r="AM66" s="1025"/>
      <c r="AN66" s="1025"/>
      <c r="AO66" s="1026"/>
      <c r="AP66" s="1030" t="s">
        <v>430</v>
      </c>
      <c r="AQ66" s="1031"/>
      <c r="AR66" s="1031"/>
      <c r="AS66" s="1031"/>
      <c r="AT66" s="1032"/>
      <c r="AU66" s="1030" t="s">
        <v>431</v>
      </c>
      <c r="AV66" s="1031"/>
      <c r="AW66" s="1031"/>
      <c r="AX66" s="1031"/>
      <c r="AY66" s="1032"/>
      <c r="AZ66" s="1030" t="s">
        <v>376</v>
      </c>
      <c r="BA66" s="1031"/>
      <c r="BB66" s="1031"/>
      <c r="BC66" s="1031"/>
      <c r="BD66" s="1044"/>
      <c r="BE66" s="240"/>
      <c r="BF66" s="240"/>
      <c r="BG66" s="240"/>
      <c r="BH66" s="240"/>
      <c r="BI66" s="240"/>
      <c r="BJ66" s="240"/>
      <c r="BK66" s="240"/>
      <c r="BL66" s="240"/>
      <c r="BM66" s="240"/>
      <c r="BN66" s="240"/>
      <c r="BO66" s="240"/>
      <c r="BP66" s="240"/>
      <c r="BQ66" s="237">
        <v>60</v>
      </c>
      <c r="BR66" s="242"/>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9"/>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40"/>
      <c r="BF67" s="240"/>
      <c r="BG67" s="240"/>
      <c r="BH67" s="240"/>
      <c r="BI67" s="240"/>
      <c r="BJ67" s="240"/>
      <c r="BK67" s="240"/>
      <c r="BL67" s="240"/>
      <c r="BM67" s="240"/>
      <c r="BN67" s="240"/>
      <c r="BO67" s="240"/>
      <c r="BP67" s="240"/>
      <c r="BQ67" s="237">
        <v>61</v>
      </c>
      <c r="BR67" s="242"/>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9"/>
    </row>
    <row r="68" spans="1:131" ht="26.25" customHeight="1" thickTop="1" x14ac:dyDescent="0.15">
      <c r="A68" s="235">
        <v>1</v>
      </c>
      <c r="B68" s="1014" t="s">
        <v>593</v>
      </c>
      <c r="C68" s="1015"/>
      <c r="D68" s="1015"/>
      <c r="E68" s="1015"/>
      <c r="F68" s="1015"/>
      <c r="G68" s="1015"/>
      <c r="H68" s="1015"/>
      <c r="I68" s="1015"/>
      <c r="J68" s="1015"/>
      <c r="K68" s="1015"/>
      <c r="L68" s="1015"/>
      <c r="M68" s="1015"/>
      <c r="N68" s="1015"/>
      <c r="O68" s="1015"/>
      <c r="P68" s="1016"/>
      <c r="Q68" s="1017">
        <v>5057</v>
      </c>
      <c r="R68" s="1011"/>
      <c r="S68" s="1011"/>
      <c r="T68" s="1011"/>
      <c r="U68" s="1011"/>
      <c r="V68" s="1011">
        <v>5036</v>
      </c>
      <c r="W68" s="1011"/>
      <c r="X68" s="1011"/>
      <c r="Y68" s="1011"/>
      <c r="Z68" s="1011"/>
      <c r="AA68" s="1011">
        <v>21</v>
      </c>
      <c r="AB68" s="1011"/>
      <c r="AC68" s="1011"/>
      <c r="AD68" s="1011"/>
      <c r="AE68" s="1011"/>
      <c r="AF68" s="1011">
        <v>21</v>
      </c>
      <c r="AG68" s="1011"/>
      <c r="AH68" s="1011"/>
      <c r="AI68" s="1011"/>
      <c r="AJ68" s="1011"/>
      <c r="AK68" s="1011">
        <v>399</v>
      </c>
      <c r="AL68" s="1011"/>
      <c r="AM68" s="1011"/>
      <c r="AN68" s="1011"/>
      <c r="AO68" s="1011"/>
      <c r="AP68" s="1011" t="s">
        <v>539</v>
      </c>
      <c r="AQ68" s="1011"/>
      <c r="AR68" s="1011"/>
      <c r="AS68" s="1011"/>
      <c r="AT68" s="1011"/>
      <c r="AU68" s="1011" t="s">
        <v>539</v>
      </c>
      <c r="AV68" s="1011"/>
      <c r="AW68" s="1011"/>
      <c r="AX68" s="1011"/>
      <c r="AY68" s="1011"/>
      <c r="AZ68" s="1012"/>
      <c r="BA68" s="1012"/>
      <c r="BB68" s="1012"/>
      <c r="BC68" s="1012"/>
      <c r="BD68" s="1013"/>
      <c r="BE68" s="240"/>
      <c r="BF68" s="240"/>
      <c r="BG68" s="240"/>
      <c r="BH68" s="240"/>
      <c r="BI68" s="240"/>
      <c r="BJ68" s="240"/>
      <c r="BK68" s="240"/>
      <c r="BL68" s="240"/>
      <c r="BM68" s="240"/>
      <c r="BN68" s="240"/>
      <c r="BO68" s="240"/>
      <c r="BP68" s="240"/>
      <c r="BQ68" s="237">
        <v>62</v>
      </c>
      <c r="BR68" s="242"/>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9"/>
    </row>
    <row r="69" spans="1:131" ht="26.25" customHeight="1" x14ac:dyDescent="0.15">
      <c r="A69" s="237">
        <v>2</v>
      </c>
      <c r="B69" s="1003" t="s">
        <v>594</v>
      </c>
      <c r="C69" s="1004"/>
      <c r="D69" s="1004"/>
      <c r="E69" s="1004"/>
      <c r="F69" s="1004"/>
      <c r="G69" s="1004"/>
      <c r="H69" s="1004"/>
      <c r="I69" s="1004"/>
      <c r="J69" s="1004"/>
      <c r="K69" s="1004"/>
      <c r="L69" s="1004"/>
      <c r="M69" s="1004"/>
      <c r="N69" s="1004"/>
      <c r="O69" s="1004"/>
      <c r="P69" s="1005"/>
      <c r="Q69" s="1006">
        <v>489</v>
      </c>
      <c r="R69" s="1000"/>
      <c r="S69" s="1000"/>
      <c r="T69" s="1000"/>
      <c r="U69" s="1000"/>
      <c r="V69" s="1000">
        <v>456</v>
      </c>
      <c r="W69" s="1000"/>
      <c r="X69" s="1000"/>
      <c r="Y69" s="1000"/>
      <c r="Z69" s="1000"/>
      <c r="AA69" s="1000">
        <v>33</v>
      </c>
      <c r="AB69" s="1000"/>
      <c r="AC69" s="1000"/>
      <c r="AD69" s="1000"/>
      <c r="AE69" s="1000"/>
      <c r="AF69" s="1000">
        <v>33</v>
      </c>
      <c r="AG69" s="1000"/>
      <c r="AH69" s="1000"/>
      <c r="AI69" s="1000"/>
      <c r="AJ69" s="1000"/>
      <c r="AK69" s="1000" t="s">
        <v>539</v>
      </c>
      <c r="AL69" s="1000"/>
      <c r="AM69" s="1000"/>
      <c r="AN69" s="1000"/>
      <c r="AO69" s="1000"/>
      <c r="AP69" s="1000" t="s">
        <v>539</v>
      </c>
      <c r="AQ69" s="1000"/>
      <c r="AR69" s="1000"/>
      <c r="AS69" s="1000"/>
      <c r="AT69" s="1000"/>
      <c r="AU69" s="1000" t="s">
        <v>539</v>
      </c>
      <c r="AV69" s="1000"/>
      <c r="AW69" s="1000"/>
      <c r="AX69" s="1000"/>
      <c r="AY69" s="1000"/>
      <c r="AZ69" s="1001"/>
      <c r="BA69" s="1001"/>
      <c r="BB69" s="1001"/>
      <c r="BC69" s="1001"/>
      <c r="BD69" s="1002"/>
      <c r="BE69" s="240"/>
      <c r="BF69" s="240"/>
      <c r="BG69" s="240"/>
      <c r="BH69" s="240"/>
      <c r="BI69" s="240"/>
      <c r="BJ69" s="240"/>
      <c r="BK69" s="240"/>
      <c r="BL69" s="240"/>
      <c r="BM69" s="240"/>
      <c r="BN69" s="240"/>
      <c r="BO69" s="240"/>
      <c r="BP69" s="240"/>
      <c r="BQ69" s="237">
        <v>63</v>
      </c>
      <c r="BR69" s="242"/>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9"/>
    </row>
    <row r="70" spans="1:131" ht="26.25" customHeight="1" x14ac:dyDescent="0.15">
      <c r="A70" s="237">
        <v>3</v>
      </c>
      <c r="B70" s="1003" t="s">
        <v>595</v>
      </c>
      <c r="C70" s="1004"/>
      <c r="D70" s="1004"/>
      <c r="E70" s="1004"/>
      <c r="F70" s="1004"/>
      <c r="G70" s="1004"/>
      <c r="H70" s="1004"/>
      <c r="I70" s="1004"/>
      <c r="J70" s="1004"/>
      <c r="K70" s="1004"/>
      <c r="L70" s="1004"/>
      <c r="M70" s="1004"/>
      <c r="N70" s="1004"/>
      <c r="O70" s="1004"/>
      <c r="P70" s="1005"/>
      <c r="Q70" s="1006">
        <v>121</v>
      </c>
      <c r="R70" s="1000"/>
      <c r="S70" s="1000"/>
      <c r="T70" s="1000"/>
      <c r="U70" s="1000"/>
      <c r="V70" s="1000">
        <v>114</v>
      </c>
      <c r="W70" s="1000"/>
      <c r="X70" s="1000"/>
      <c r="Y70" s="1000"/>
      <c r="Z70" s="1000"/>
      <c r="AA70" s="1000">
        <v>7</v>
      </c>
      <c r="AB70" s="1000"/>
      <c r="AC70" s="1000"/>
      <c r="AD70" s="1000"/>
      <c r="AE70" s="1000"/>
      <c r="AF70" s="1000">
        <v>7</v>
      </c>
      <c r="AG70" s="1000"/>
      <c r="AH70" s="1000"/>
      <c r="AI70" s="1000"/>
      <c r="AJ70" s="1000"/>
      <c r="AK70" s="1000" t="s">
        <v>539</v>
      </c>
      <c r="AL70" s="1000"/>
      <c r="AM70" s="1000"/>
      <c r="AN70" s="1000"/>
      <c r="AO70" s="1000"/>
      <c r="AP70" s="1000" t="s">
        <v>539</v>
      </c>
      <c r="AQ70" s="1000"/>
      <c r="AR70" s="1000"/>
      <c r="AS70" s="1000"/>
      <c r="AT70" s="1000"/>
      <c r="AU70" s="1000" t="s">
        <v>539</v>
      </c>
      <c r="AV70" s="1000"/>
      <c r="AW70" s="1000"/>
      <c r="AX70" s="1000"/>
      <c r="AY70" s="1000"/>
      <c r="AZ70" s="1001"/>
      <c r="BA70" s="1001"/>
      <c r="BB70" s="1001"/>
      <c r="BC70" s="1001"/>
      <c r="BD70" s="1002"/>
      <c r="BE70" s="240"/>
      <c r="BF70" s="240"/>
      <c r="BG70" s="240"/>
      <c r="BH70" s="240"/>
      <c r="BI70" s="240"/>
      <c r="BJ70" s="240"/>
      <c r="BK70" s="240"/>
      <c r="BL70" s="240"/>
      <c r="BM70" s="240"/>
      <c r="BN70" s="240"/>
      <c r="BO70" s="240"/>
      <c r="BP70" s="240"/>
      <c r="BQ70" s="237">
        <v>64</v>
      </c>
      <c r="BR70" s="242"/>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9"/>
    </row>
    <row r="71" spans="1:131" ht="26.25" customHeight="1" x14ac:dyDescent="0.15">
      <c r="A71" s="237">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40"/>
      <c r="BF71" s="240"/>
      <c r="BG71" s="240"/>
      <c r="BH71" s="240"/>
      <c r="BI71" s="240"/>
      <c r="BJ71" s="240"/>
      <c r="BK71" s="240"/>
      <c r="BL71" s="240"/>
      <c r="BM71" s="240"/>
      <c r="BN71" s="240"/>
      <c r="BO71" s="240"/>
      <c r="BP71" s="240"/>
      <c r="BQ71" s="237">
        <v>65</v>
      </c>
      <c r="BR71" s="242"/>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9"/>
    </row>
    <row r="72" spans="1:131" ht="26.25" customHeight="1" x14ac:dyDescent="0.15">
      <c r="A72" s="237">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40"/>
      <c r="BF72" s="240"/>
      <c r="BG72" s="240"/>
      <c r="BH72" s="240"/>
      <c r="BI72" s="240"/>
      <c r="BJ72" s="240"/>
      <c r="BK72" s="240"/>
      <c r="BL72" s="240"/>
      <c r="BM72" s="240"/>
      <c r="BN72" s="240"/>
      <c r="BO72" s="240"/>
      <c r="BP72" s="240"/>
      <c r="BQ72" s="237">
        <v>66</v>
      </c>
      <c r="BR72" s="242"/>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9"/>
    </row>
    <row r="73" spans="1:131" ht="26.25" customHeight="1" x14ac:dyDescent="0.15">
      <c r="A73" s="237">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40"/>
      <c r="BF73" s="240"/>
      <c r="BG73" s="240"/>
      <c r="BH73" s="240"/>
      <c r="BI73" s="240"/>
      <c r="BJ73" s="240"/>
      <c r="BK73" s="240"/>
      <c r="BL73" s="240"/>
      <c r="BM73" s="240"/>
      <c r="BN73" s="240"/>
      <c r="BO73" s="240"/>
      <c r="BP73" s="240"/>
      <c r="BQ73" s="237">
        <v>67</v>
      </c>
      <c r="BR73" s="242"/>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9"/>
    </row>
    <row r="74" spans="1:131" ht="26.25" customHeight="1" x14ac:dyDescent="0.15">
      <c r="A74" s="237">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40"/>
      <c r="BF74" s="240"/>
      <c r="BG74" s="240"/>
      <c r="BH74" s="240"/>
      <c r="BI74" s="240"/>
      <c r="BJ74" s="240"/>
      <c r="BK74" s="240"/>
      <c r="BL74" s="240"/>
      <c r="BM74" s="240"/>
      <c r="BN74" s="240"/>
      <c r="BO74" s="240"/>
      <c r="BP74" s="240"/>
      <c r="BQ74" s="237">
        <v>68</v>
      </c>
      <c r="BR74" s="242"/>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9"/>
    </row>
    <row r="75" spans="1:131" ht="26.25" customHeight="1" x14ac:dyDescent="0.15">
      <c r="A75" s="237">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40"/>
      <c r="BF75" s="240"/>
      <c r="BG75" s="240"/>
      <c r="BH75" s="240"/>
      <c r="BI75" s="240"/>
      <c r="BJ75" s="240"/>
      <c r="BK75" s="240"/>
      <c r="BL75" s="240"/>
      <c r="BM75" s="240"/>
      <c r="BN75" s="240"/>
      <c r="BO75" s="240"/>
      <c r="BP75" s="240"/>
      <c r="BQ75" s="237">
        <v>69</v>
      </c>
      <c r="BR75" s="242"/>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9"/>
    </row>
    <row r="76" spans="1:131" ht="26.25" customHeight="1" x14ac:dyDescent="0.15">
      <c r="A76" s="237">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40"/>
      <c r="BF76" s="240"/>
      <c r="BG76" s="240"/>
      <c r="BH76" s="240"/>
      <c r="BI76" s="240"/>
      <c r="BJ76" s="240"/>
      <c r="BK76" s="240"/>
      <c r="BL76" s="240"/>
      <c r="BM76" s="240"/>
      <c r="BN76" s="240"/>
      <c r="BO76" s="240"/>
      <c r="BP76" s="240"/>
      <c r="BQ76" s="237">
        <v>70</v>
      </c>
      <c r="BR76" s="242"/>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9"/>
    </row>
    <row r="77" spans="1:131" ht="26.25" customHeight="1" x14ac:dyDescent="0.15">
      <c r="A77" s="237">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40"/>
      <c r="BF77" s="240"/>
      <c r="BG77" s="240"/>
      <c r="BH77" s="240"/>
      <c r="BI77" s="240"/>
      <c r="BJ77" s="240"/>
      <c r="BK77" s="240"/>
      <c r="BL77" s="240"/>
      <c r="BM77" s="240"/>
      <c r="BN77" s="240"/>
      <c r="BO77" s="240"/>
      <c r="BP77" s="240"/>
      <c r="BQ77" s="237">
        <v>71</v>
      </c>
      <c r="BR77" s="242"/>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9"/>
    </row>
    <row r="78" spans="1:131" ht="26.25" customHeight="1" x14ac:dyDescent="0.15">
      <c r="A78" s="237">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40"/>
      <c r="BF78" s="240"/>
      <c r="BG78" s="240"/>
      <c r="BH78" s="240"/>
      <c r="BI78" s="240"/>
      <c r="BJ78" s="229"/>
      <c r="BK78" s="229"/>
      <c r="BL78" s="229"/>
      <c r="BM78" s="229"/>
      <c r="BN78" s="229"/>
      <c r="BO78" s="240"/>
      <c r="BP78" s="240"/>
      <c r="BQ78" s="237">
        <v>72</v>
      </c>
      <c r="BR78" s="242"/>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9"/>
    </row>
    <row r="79" spans="1:131" ht="26.25" customHeight="1" x14ac:dyDescent="0.15">
      <c r="A79" s="237">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40"/>
      <c r="BF79" s="240"/>
      <c r="BG79" s="240"/>
      <c r="BH79" s="240"/>
      <c r="BI79" s="240"/>
      <c r="BJ79" s="229"/>
      <c r="BK79" s="229"/>
      <c r="BL79" s="229"/>
      <c r="BM79" s="229"/>
      <c r="BN79" s="229"/>
      <c r="BO79" s="240"/>
      <c r="BP79" s="240"/>
      <c r="BQ79" s="237">
        <v>73</v>
      </c>
      <c r="BR79" s="242"/>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9"/>
    </row>
    <row r="80" spans="1:131" ht="26.25" customHeight="1" x14ac:dyDescent="0.15">
      <c r="A80" s="237">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40"/>
      <c r="BF80" s="240"/>
      <c r="BG80" s="240"/>
      <c r="BH80" s="240"/>
      <c r="BI80" s="240"/>
      <c r="BJ80" s="240"/>
      <c r="BK80" s="240"/>
      <c r="BL80" s="240"/>
      <c r="BM80" s="240"/>
      <c r="BN80" s="240"/>
      <c r="BO80" s="240"/>
      <c r="BP80" s="240"/>
      <c r="BQ80" s="237">
        <v>74</v>
      </c>
      <c r="BR80" s="242"/>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9"/>
    </row>
    <row r="81" spans="1:131" ht="26.25" customHeight="1" x14ac:dyDescent="0.15">
      <c r="A81" s="237">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40"/>
      <c r="BF81" s="240"/>
      <c r="BG81" s="240"/>
      <c r="BH81" s="240"/>
      <c r="BI81" s="240"/>
      <c r="BJ81" s="240"/>
      <c r="BK81" s="240"/>
      <c r="BL81" s="240"/>
      <c r="BM81" s="240"/>
      <c r="BN81" s="240"/>
      <c r="BO81" s="240"/>
      <c r="BP81" s="240"/>
      <c r="BQ81" s="237">
        <v>75</v>
      </c>
      <c r="BR81" s="242"/>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9"/>
    </row>
    <row r="82" spans="1:131" ht="26.25" customHeight="1" x14ac:dyDescent="0.15">
      <c r="A82" s="237">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40"/>
      <c r="BF82" s="240"/>
      <c r="BG82" s="240"/>
      <c r="BH82" s="240"/>
      <c r="BI82" s="240"/>
      <c r="BJ82" s="240"/>
      <c r="BK82" s="240"/>
      <c r="BL82" s="240"/>
      <c r="BM82" s="240"/>
      <c r="BN82" s="240"/>
      <c r="BO82" s="240"/>
      <c r="BP82" s="240"/>
      <c r="BQ82" s="237">
        <v>76</v>
      </c>
      <c r="BR82" s="242"/>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9"/>
    </row>
    <row r="83" spans="1:131" ht="26.25" customHeight="1" x14ac:dyDescent="0.15">
      <c r="A83" s="237">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40"/>
      <c r="BF83" s="240"/>
      <c r="BG83" s="240"/>
      <c r="BH83" s="240"/>
      <c r="BI83" s="240"/>
      <c r="BJ83" s="240"/>
      <c r="BK83" s="240"/>
      <c r="BL83" s="240"/>
      <c r="BM83" s="240"/>
      <c r="BN83" s="240"/>
      <c r="BO83" s="240"/>
      <c r="BP83" s="240"/>
      <c r="BQ83" s="237">
        <v>77</v>
      </c>
      <c r="BR83" s="242"/>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9"/>
    </row>
    <row r="84" spans="1:131" ht="26.25" customHeight="1" x14ac:dyDescent="0.15">
      <c r="A84" s="237">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40"/>
      <c r="BF84" s="240"/>
      <c r="BG84" s="240"/>
      <c r="BH84" s="240"/>
      <c r="BI84" s="240"/>
      <c r="BJ84" s="240"/>
      <c r="BK84" s="240"/>
      <c r="BL84" s="240"/>
      <c r="BM84" s="240"/>
      <c r="BN84" s="240"/>
      <c r="BO84" s="240"/>
      <c r="BP84" s="240"/>
      <c r="BQ84" s="237">
        <v>78</v>
      </c>
      <c r="BR84" s="242"/>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9"/>
    </row>
    <row r="85" spans="1:131" ht="26.25" customHeight="1" x14ac:dyDescent="0.15">
      <c r="A85" s="237">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40"/>
      <c r="BF85" s="240"/>
      <c r="BG85" s="240"/>
      <c r="BH85" s="240"/>
      <c r="BI85" s="240"/>
      <c r="BJ85" s="240"/>
      <c r="BK85" s="240"/>
      <c r="BL85" s="240"/>
      <c r="BM85" s="240"/>
      <c r="BN85" s="240"/>
      <c r="BO85" s="240"/>
      <c r="BP85" s="240"/>
      <c r="BQ85" s="237">
        <v>79</v>
      </c>
      <c r="BR85" s="242"/>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9"/>
    </row>
    <row r="86" spans="1:131" ht="26.25" customHeight="1" x14ac:dyDescent="0.15">
      <c r="A86" s="237">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40"/>
      <c r="BF86" s="240"/>
      <c r="BG86" s="240"/>
      <c r="BH86" s="240"/>
      <c r="BI86" s="240"/>
      <c r="BJ86" s="240"/>
      <c r="BK86" s="240"/>
      <c r="BL86" s="240"/>
      <c r="BM86" s="240"/>
      <c r="BN86" s="240"/>
      <c r="BO86" s="240"/>
      <c r="BP86" s="240"/>
      <c r="BQ86" s="237">
        <v>80</v>
      </c>
      <c r="BR86" s="242"/>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9"/>
    </row>
    <row r="87" spans="1:131" ht="26.25" customHeight="1" x14ac:dyDescent="0.15">
      <c r="A87" s="243">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40"/>
      <c r="BF87" s="240"/>
      <c r="BG87" s="240"/>
      <c r="BH87" s="240"/>
      <c r="BI87" s="240"/>
      <c r="BJ87" s="240"/>
      <c r="BK87" s="240"/>
      <c r="BL87" s="240"/>
      <c r="BM87" s="240"/>
      <c r="BN87" s="240"/>
      <c r="BO87" s="240"/>
      <c r="BP87" s="240"/>
      <c r="BQ87" s="237">
        <v>81</v>
      </c>
      <c r="BR87" s="242"/>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9"/>
    </row>
    <row r="88" spans="1:131" ht="26.25" customHeight="1" thickBot="1" x14ac:dyDescent="0.2">
      <c r="A88" s="239" t="s">
        <v>392</v>
      </c>
      <c r="B88" s="966" t="s">
        <v>432</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40"/>
      <c r="BF88" s="240"/>
      <c r="BG88" s="240"/>
      <c r="BH88" s="240"/>
      <c r="BI88" s="240"/>
      <c r="BJ88" s="240"/>
      <c r="BK88" s="240"/>
      <c r="BL88" s="240"/>
      <c r="BM88" s="240"/>
      <c r="BN88" s="240"/>
      <c r="BO88" s="240"/>
      <c r="BP88" s="240"/>
      <c r="BQ88" s="237">
        <v>82</v>
      </c>
      <c r="BR88" s="242"/>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392</v>
      </c>
      <c r="BR102" s="966" t="s">
        <v>433</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69" t="s">
        <v>434</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70" t="s">
        <v>435</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436</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437</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71" t="s">
        <v>438</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439</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9" customFormat="1" ht="26.25" customHeight="1" x14ac:dyDescent="0.15">
      <c r="A109" s="924" t="s">
        <v>440</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441</v>
      </c>
      <c r="AB109" s="925"/>
      <c r="AC109" s="925"/>
      <c r="AD109" s="925"/>
      <c r="AE109" s="926"/>
      <c r="AF109" s="927" t="s">
        <v>442</v>
      </c>
      <c r="AG109" s="925"/>
      <c r="AH109" s="925"/>
      <c r="AI109" s="925"/>
      <c r="AJ109" s="926"/>
      <c r="AK109" s="927" t="s">
        <v>303</v>
      </c>
      <c r="AL109" s="925"/>
      <c r="AM109" s="925"/>
      <c r="AN109" s="925"/>
      <c r="AO109" s="926"/>
      <c r="AP109" s="927" t="s">
        <v>443</v>
      </c>
      <c r="AQ109" s="925"/>
      <c r="AR109" s="925"/>
      <c r="AS109" s="925"/>
      <c r="AT109" s="958"/>
      <c r="AU109" s="924" t="s">
        <v>440</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441</v>
      </c>
      <c r="BR109" s="925"/>
      <c r="BS109" s="925"/>
      <c r="BT109" s="925"/>
      <c r="BU109" s="926"/>
      <c r="BV109" s="927" t="s">
        <v>442</v>
      </c>
      <c r="BW109" s="925"/>
      <c r="BX109" s="925"/>
      <c r="BY109" s="925"/>
      <c r="BZ109" s="926"/>
      <c r="CA109" s="927" t="s">
        <v>303</v>
      </c>
      <c r="CB109" s="925"/>
      <c r="CC109" s="925"/>
      <c r="CD109" s="925"/>
      <c r="CE109" s="926"/>
      <c r="CF109" s="965" t="s">
        <v>443</v>
      </c>
      <c r="CG109" s="965"/>
      <c r="CH109" s="965"/>
      <c r="CI109" s="965"/>
      <c r="CJ109" s="965"/>
      <c r="CK109" s="927" t="s">
        <v>444</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441</v>
      </c>
      <c r="DH109" s="925"/>
      <c r="DI109" s="925"/>
      <c r="DJ109" s="925"/>
      <c r="DK109" s="926"/>
      <c r="DL109" s="927" t="s">
        <v>442</v>
      </c>
      <c r="DM109" s="925"/>
      <c r="DN109" s="925"/>
      <c r="DO109" s="925"/>
      <c r="DP109" s="926"/>
      <c r="DQ109" s="927" t="s">
        <v>303</v>
      </c>
      <c r="DR109" s="925"/>
      <c r="DS109" s="925"/>
      <c r="DT109" s="925"/>
      <c r="DU109" s="926"/>
      <c r="DV109" s="927" t="s">
        <v>443</v>
      </c>
      <c r="DW109" s="925"/>
      <c r="DX109" s="925"/>
      <c r="DY109" s="925"/>
      <c r="DZ109" s="958"/>
    </row>
    <row r="110" spans="1:131" s="229" customFormat="1" ht="26.25" customHeight="1" x14ac:dyDescent="0.15">
      <c r="A110" s="836" t="s">
        <v>445</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3369395</v>
      </c>
      <c r="AB110" s="918"/>
      <c r="AC110" s="918"/>
      <c r="AD110" s="918"/>
      <c r="AE110" s="919"/>
      <c r="AF110" s="920">
        <v>3307345</v>
      </c>
      <c r="AG110" s="918"/>
      <c r="AH110" s="918"/>
      <c r="AI110" s="918"/>
      <c r="AJ110" s="919"/>
      <c r="AK110" s="920">
        <v>3235797</v>
      </c>
      <c r="AL110" s="918"/>
      <c r="AM110" s="918"/>
      <c r="AN110" s="918"/>
      <c r="AO110" s="919"/>
      <c r="AP110" s="921">
        <v>29.4</v>
      </c>
      <c r="AQ110" s="922"/>
      <c r="AR110" s="922"/>
      <c r="AS110" s="922"/>
      <c r="AT110" s="923"/>
      <c r="AU110" s="959" t="s">
        <v>73</v>
      </c>
      <c r="AV110" s="960"/>
      <c r="AW110" s="960"/>
      <c r="AX110" s="960"/>
      <c r="AY110" s="960"/>
      <c r="AZ110" s="889" t="s">
        <v>446</v>
      </c>
      <c r="BA110" s="837"/>
      <c r="BB110" s="837"/>
      <c r="BC110" s="837"/>
      <c r="BD110" s="837"/>
      <c r="BE110" s="837"/>
      <c r="BF110" s="837"/>
      <c r="BG110" s="837"/>
      <c r="BH110" s="837"/>
      <c r="BI110" s="837"/>
      <c r="BJ110" s="837"/>
      <c r="BK110" s="837"/>
      <c r="BL110" s="837"/>
      <c r="BM110" s="837"/>
      <c r="BN110" s="837"/>
      <c r="BO110" s="837"/>
      <c r="BP110" s="838"/>
      <c r="BQ110" s="890">
        <v>30585053</v>
      </c>
      <c r="BR110" s="871"/>
      <c r="BS110" s="871"/>
      <c r="BT110" s="871"/>
      <c r="BU110" s="871"/>
      <c r="BV110" s="871">
        <v>31148557</v>
      </c>
      <c r="BW110" s="871"/>
      <c r="BX110" s="871"/>
      <c r="BY110" s="871"/>
      <c r="BZ110" s="871"/>
      <c r="CA110" s="871">
        <v>32052771</v>
      </c>
      <c r="CB110" s="871"/>
      <c r="CC110" s="871"/>
      <c r="CD110" s="871"/>
      <c r="CE110" s="871"/>
      <c r="CF110" s="895">
        <v>291.39999999999998</v>
      </c>
      <c r="CG110" s="896"/>
      <c r="CH110" s="896"/>
      <c r="CI110" s="896"/>
      <c r="CJ110" s="896"/>
      <c r="CK110" s="955" t="s">
        <v>447</v>
      </c>
      <c r="CL110" s="848"/>
      <c r="CM110" s="889" t="s">
        <v>448</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128</v>
      </c>
      <c r="DH110" s="871"/>
      <c r="DI110" s="871"/>
      <c r="DJ110" s="871"/>
      <c r="DK110" s="871"/>
      <c r="DL110" s="871" t="s">
        <v>128</v>
      </c>
      <c r="DM110" s="871"/>
      <c r="DN110" s="871"/>
      <c r="DO110" s="871"/>
      <c r="DP110" s="871"/>
      <c r="DQ110" s="871" t="s">
        <v>128</v>
      </c>
      <c r="DR110" s="871"/>
      <c r="DS110" s="871"/>
      <c r="DT110" s="871"/>
      <c r="DU110" s="871"/>
      <c r="DV110" s="872" t="s">
        <v>449</v>
      </c>
      <c r="DW110" s="872"/>
      <c r="DX110" s="872"/>
      <c r="DY110" s="872"/>
      <c r="DZ110" s="873"/>
    </row>
    <row r="111" spans="1:131" s="229" customFormat="1" ht="26.25" customHeight="1" x14ac:dyDescent="0.15">
      <c r="A111" s="803" t="s">
        <v>450</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128</v>
      </c>
      <c r="AB111" s="948"/>
      <c r="AC111" s="948"/>
      <c r="AD111" s="948"/>
      <c r="AE111" s="949"/>
      <c r="AF111" s="950" t="s">
        <v>128</v>
      </c>
      <c r="AG111" s="948"/>
      <c r="AH111" s="948"/>
      <c r="AI111" s="948"/>
      <c r="AJ111" s="949"/>
      <c r="AK111" s="950" t="s">
        <v>451</v>
      </c>
      <c r="AL111" s="948"/>
      <c r="AM111" s="948"/>
      <c r="AN111" s="948"/>
      <c r="AO111" s="949"/>
      <c r="AP111" s="951" t="s">
        <v>128</v>
      </c>
      <c r="AQ111" s="952"/>
      <c r="AR111" s="952"/>
      <c r="AS111" s="952"/>
      <c r="AT111" s="953"/>
      <c r="AU111" s="961"/>
      <c r="AV111" s="962"/>
      <c r="AW111" s="962"/>
      <c r="AX111" s="962"/>
      <c r="AY111" s="962"/>
      <c r="AZ111" s="844" t="s">
        <v>452</v>
      </c>
      <c r="BA111" s="781"/>
      <c r="BB111" s="781"/>
      <c r="BC111" s="781"/>
      <c r="BD111" s="781"/>
      <c r="BE111" s="781"/>
      <c r="BF111" s="781"/>
      <c r="BG111" s="781"/>
      <c r="BH111" s="781"/>
      <c r="BI111" s="781"/>
      <c r="BJ111" s="781"/>
      <c r="BK111" s="781"/>
      <c r="BL111" s="781"/>
      <c r="BM111" s="781"/>
      <c r="BN111" s="781"/>
      <c r="BO111" s="781"/>
      <c r="BP111" s="782"/>
      <c r="BQ111" s="845">
        <v>442760</v>
      </c>
      <c r="BR111" s="846"/>
      <c r="BS111" s="846"/>
      <c r="BT111" s="846"/>
      <c r="BU111" s="846"/>
      <c r="BV111" s="846">
        <v>319733</v>
      </c>
      <c r="BW111" s="846"/>
      <c r="BX111" s="846"/>
      <c r="BY111" s="846"/>
      <c r="BZ111" s="846"/>
      <c r="CA111" s="846">
        <v>44016</v>
      </c>
      <c r="CB111" s="846"/>
      <c r="CC111" s="846"/>
      <c r="CD111" s="846"/>
      <c r="CE111" s="846"/>
      <c r="CF111" s="904">
        <v>0.4</v>
      </c>
      <c r="CG111" s="905"/>
      <c r="CH111" s="905"/>
      <c r="CI111" s="905"/>
      <c r="CJ111" s="905"/>
      <c r="CK111" s="956"/>
      <c r="CL111" s="850"/>
      <c r="CM111" s="844" t="s">
        <v>453</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128</v>
      </c>
      <c r="DH111" s="846"/>
      <c r="DI111" s="846"/>
      <c r="DJ111" s="846"/>
      <c r="DK111" s="846"/>
      <c r="DL111" s="846" t="s">
        <v>451</v>
      </c>
      <c r="DM111" s="846"/>
      <c r="DN111" s="846"/>
      <c r="DO111" s="846"/>
      <c r="DP111" s="846"/>
      <c r="DQ111" s="846" t="s">
        <v>128</v>
      </c>
      <c r="DR111" s="846"/>
      <c r="DS111" s="846"/>
      <c r="DT111" s="846"/>
      <c r="DU111" s="846"/>
      <c r="DV111" s="823" t="s">
        <v>449</v>
      </c>
      <c r="DW111" s="823"/>
      <c r="DX111" s="823"/>
      <c r="DY111" s="823"/>
      <c r="DZ111" s="824"/>
    </row>
    <row r="112" spans="1:131" s="229" customFormat="1" ht="26.25" customHeight="1" x14ac:dyDescent="0.15">
      <c r="A112" s="941" t="s">
        <v>454</v>
      </c>
      <c r="B112" s="942"/>
      <c r="C112" s="781" t="s">
        <v>455</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128</v>
      </c>
      <c r="AB112" s="809"/>
      <c r="AC112" s="809"/>
      <c r="AD112" s="809"/>
      <c r="AE112" s="810"/>
      <c r="AF112" s="811" t="s">
        <v>128</v>
      </c>
      <c r="AG112" s="809"/>
      <c r="AH112" s="809"/>
      <c r="AI112" s="809"/>
      <c r="AJ112" s="810"/>
      <c r="AK112" s="811" t="s">
        <v>128</v>
      </c>
      <c r="AL112" s="809"/>
      <c r="AM112" s="809"/>
      <c r="AN112" s="809"/>
      <c r="AO112" s="810"/>
      <c r="AP112" s="853" t="s">
        <v>128</v>
      </c>
      <c r="AQ112" s="854"/>
      <c r="AR112" s="854"/>
      <c r="AS112" s="854"/>
      <c r="AT112" s="855"/>
      <c r="AU112" s="961"/>
      <c r="AV112" s="962"/>
      <c r="AW112" s="962"/>
      <c r="AX112" s="962"/>
      <c r="AY112" s="962"/>
      <c r="AZ112" s="844" t="s">
        <v>456</v>
      </c>
      <c r="BA112" s="781"/>
      <c r="BB112" s="781"/>
      <c r="BC112" s="781"/>
      <c r="BD112" s="781"/>
      <c r="BE112" s="781"/>
      <c r="BF112" s="781"/>
      <c r="BG112" s="781"/>
      <c r="BH112" s="781"/>
      <c r="BI112" s="781"/>
      <c r="BJ112" s="781"/>
      <c r="BK112" s="781"/>
      <c r="BL112" s="781"/>
      <c r="BM112" s="781"/>
      <c r="BN112" s="781"/>
      <c r="BO112" s="781"/>
      <c r="BP112" s="782"/>
      <c r="BQ112" s="845">
        <v>15416249</v>
      </c>
      <c r="BR112" s="846"/>
      <c r="BS112" s="846"/>
      <c r="BT112" s="846"/>
      <c r="BU112" s="846"/>
      <c r="BV112" s="846">
        <v>12626928</v>
      </c>
      <c r="BW112" s="846"/>
      <c r="BX112" s="846"/>
      <c r="BY112" s="846"/>
      <c r="BZ112" s="846"/>
      <c r="CA112" s="846">
        <v>12867395</v>
      </c>
      <c r="CB112" s="846"/>
      <c r="CC112" s="846"/>
      <c r="CD112" s="846"/>
      <c r="CE112" s="846"/>
      <c r="CF112" s="904">
        <v>117</v>
      </c>
      <c r="CG112" s="905"/>
      <c r="CH112" s="905"/>
      <c r="CI112" s="905"/>
      <c r="CJ112" s="905"/>
      <c r="CK112" s="956"/>
      <c r="CL112" s="850"/>
      <c r="CM112" s="844" t="s">
        <v>457</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449</v>
      </c>
      <c r="DH112" s="846"/>
      <c r="DI112" s="846"/>
      <c r="DJ112" s="846"/>
      <c r="DK112" s="846"/>
      <c r="DL112" s="846" t="s">
        <v>128</v>
      </c>
      <c r="DM112" s="846"/>
      <c r="DN112" s="846"/>
      <c r="DO112" s="846"/>
      <c r="DP112" s="846"/>
      <c r="DQ112" s="846" t="s">
        <v>449</v>
      </c>
      <c r="DR112" s="846"/>
      <c r="DS112" s="846"/>
      <c r="DT112" s="846"/>
      <c r="DU112" s="846"/>
      <c r="DV112" s="823" t="s">
        <v>128</v>
      </c>
      <c r="DW112" s="823"/>
      <c r="DX112" s="823"/>
      <c r="DY112" s="823"/>
      <c r="DZ112" s="824"/>
    </row>
    <row r="113" spans="1:130" s="229" customFormat="1" ht="26.25" customHeight="1" x14ac:dyDescent="0.15">
      <c r="A113" s="943"/>
      <c r="B113" s="944"/>
      <c r="C113" s="781" t="s">
        <v>458</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942537</v>
      </c>
      <c r="AB113" s="948"/>
      <c r="AC113" s="948"/>
      <c r="AD113" s="948"/>
      <c r="AE113" s="949"/>
      <c r="AF113" s="950">
        <v>661122</v>
      </c>
      <c r="AG113" s="948"/>
      <c r="AH113" s="948"/>
      <c r="AI113" s="948"/>
      <c r="AJ113" s="949"/>
      <c r="AK113" s="950">
        <v>743909</v>
      </c>
      <c r="AL113" s="948"/>
      <c r="AM113" s="948"/>
      <c r="AN113" s="948"/>
      <c r="AO113" s="949"/>
      <c r="AP113" s="951">
        <v>6.8</v>
      </c>
      <c r="AQ113" s="952"/>
      <c r="AR113" s="952"/>
      <c r="AS113" s="952"/>
      <c r="AT113" s="953"/>
      <c r="AU113" s="961"/>
      <c r="AV113" s="962"/>
      <c r="AW113" s="962"/>
      <c r="AX113" s="962"/>
      <c r="AY113" s="962"/>
      <c r="AZ113" s="844" t="s">
        <v>459</v>
      </c>
      <c r="BA113" s="781"/>
      <c r="BB113" s="781"/>
      <c r="BC113" s="781"/>
      <c r="BD113" s="781"/>
      <c r="BE113" s="781"/>
      <c r="BF113" s="781"/>
      <c r="BG113" s="781"/>
      <c r="BH113" s="781"/>
      <c r="BI113" s="781"/>
      <c r="BJ113" s="781"/>
      <c r="BK113" s="781"/>
      <c r="BL113" s="781"/>
      <c r="BM113" s="781"/>
      <c r="BN113" s="781"/>
      <c r="BO113" s="781"/>
      <c r="BP113" s="782"/>
      <c r="BQ113" s="845" t="s">
        <v>128</v>
      </c>
      <c r="BR113" s="846"/>
      <c r="BS113" s="846"/>
      <c r="BT113" s="846"/>
      <c r="BU113" s="846"/>
      <c r="BV113" s="846" t="s">
        <v>449</v>
      </c>
      <c r="BW113" s="846"/>
      <c r="BX113" s="846"/>
      <c r="BY113" s="846"/>
      <c r="BZ113" s="846"/>
      <c r="CA113" s="846" t="s">
        <v>128</v>
      </c>
      <c r="CB113" s="846"/>
      <c r="CC113" s="846"/>
      <c r="CD113" s="846"/>
      <c r="CE113" s="846"/>
      <c r="CF113" s="904" t="s">
        <v>451</v>
      </c>
      <c r="CG113" s="905"/>
      <c r="CH113" s="905"/>
      <c r="CI113" s="905"/>
      <c r="CJ113" s="905"/>
      <c r="CK113" s="956"/>
      <c r="CL113" s="850"/>
      <c r="CM113" s="844" t="s">
        <v>460</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451</v>
      </c>
      <c r="DH113" s="809"/>
      <c r="DI113" s="809"/>
      <c r="DJ113" s="809"/>
      <c r="DK113" s="810"/>
      <c r="DL113" s="811" t="s">
        <v>128</v>
      </c>
      <c r="DM113" s="809"/>
      <c r="DN113" s="809"/>
      <c r="DO113" s="809"/>
      <c r="DP113" s="810"/>
      <c r="DQ113" s="811" t="s">
        <v>449</v>
      </c>
      <c r="DR113" s="809"/>
      <c r="DS113" s="809"/>
      <c r="DT113" s="809"/>
      <c r="DU113" s="810"/>
      <c r="DV113" s="853" t="s">
        <v>128</v>
      </c>
      <c r="DW113" s="854"/>
      <c r="DX113" s="854"/>
      <c r="DY113" s="854"/>
      <c r="DZ113" s="855"/>
    </row>
    <row r="114" spans="1:130" s="229" customFormat="1" ht="26.25" customHeight="1" x14ac:dyDescent="0.15">
      <c r="A114" s="943"/>
      <c r="B114" s="944"/>
      <c r="C114" s="781" t="s">
        <v>461</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t="s">
        <v>128</v>
      </c>
      <c r="AB114" s="809"/>
      <c r="AC114" s="809"/>
      <c r="AD114" s="809"/>
      <c r="AE114" s="810"/>
      <c r="AF114" s="811" t="s">
        <v>128</v>
      </c>
      <c r="AG114" s="809"/>
      <c r="AH114" s="809"/>
      <c r="AI114" s="809"/>
      <c r="AJ114" s="810"/>
      <c r="AK114" s="811" t="s">
        <v>128</v>
      </c>
      <c r="AL114" s="809"/>
      <c r="AM114" s="809"/>
      <c r="AN114" s="809"/>
      <c r="AO114" s="810"/>
      <c r="AP114" s="853" t="s">
        <v>449</v>
      </c>
      <c r="AQ114" s="854"/>
      <c r="AR114" s="854"/>
      <c r="AS114" s="854"/>
      <c r="AT114" s="855"/>
      <c r="AU114" s="961"/>
      <c r="AV114" s="962"/>
      <c r="AW114" s="962"/>
      <c r="AX114" s="962"/>
      <c r="AY114" s="962"/>
      <c r="AZ114" s="844" t="s">
        <v>462</v>
      </c>
      <c r="BA114" s="781"/>
      <c r="BB114" s="781"/>
      <c r="BC114" s="781"/>
      <c r="BD114" s="781"/>
      <c r="BE114" s="781"/>
      <c r="BF114" s="781"/>
      <c r="BG114" s="781"/>
      <c r="BH114" s="781"/>
      <c r="BI114" s="781"/>
      <c r="BJ114" s="781"/>
      <c r="BK114" s="781"/>
      <c r="BL114" s="781"/>
      <c r="BM114" s="781"/>
      <c r="BN114" s="781"/>
      <c r="BO114" s="781"/>
      <c r="BP114" s="782"/>
      <c r="BQ114" s="845">
        <v>4055649</v>
      </c>
      <c r="BR114" s="846"/>
      <c r="BS114" s="846"/>
      <c r="BT114" s="846"/>
      <c r="BU114" s="846"/>
      <c r="BV114" s="846">
        <v>3980374</v>
      </c>
      <c r="BW114" s="846"/>
      <c r="BX114" s="846"/>
      <c r="BY114" s="846"/>
      <c r="BZ114" s="846"/>
      <c r="CA114" s="846">
        <v>3904178</v>
      </c>
      <c r="CB114" s="846"/>
      <c r="CC114" s="846"/>
      <c r="CD114" s="846"/>
      <c r="CE114" s="846"/>
      <c r="CF114" s="904">
        <v>35.5</v>
      </c>
      <c r="CG114" s="905"/>
      <c r="CH114" s="905"/>
      <c r="CI114" s="905"/>
      <c r="CJ114" s="905"/>
      <c r="CK114" s="956"/>
      <c r="CL114" s="850"/>
      <c r="CM114" s="844" t="s">
        <v>463</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451</v>
      </c>
      <c r="DH114" s="809"/>
      <c r="DI114" s="809"/>
      <c r="DJ114" s="809"/>
      <c r="DK114" s="810"/>
      <c r="DL114" s="811" t="s">
        <v>128</v>
      </c>
      <c r="DM114" s="809"/>
      <c r="DN114" s="809"/>
      <c r="DO114" s="809"/>
      <c r="DP114" s="810"/>
      <c r="DQ114" s="811" t="s">
        <v>128</v>
      </c>
      <c r="DR114" s="809"/>
      <c r="DS114" s="809"/>
      <c r="DT114" s="809"/>
      <c r="DU114" s="810"/>
      <c r="DV114" s="853" t="s">
        <v>128</v>
      </c>
      <c r="DW114" s="854"/>
      <c r="DX114" s="854"/>
      <c r="DY114" s="854"/>
      <c r="DZ114" s="855"/>
    </row>
    <row r="115" spans="1:130" s="229" customFormat="1" ht="26.25" customHeight="1" x14ac:dyDescent="0.15">
      <c r="A115" s="943"/>
      <c r="B115" s="944"/>
      <c r="C115" s="781" t="s">
        <v>464</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127506</v>
      </c>
      <c r="AB115" s="948"/>
      <c r="AC115" s="948"/>
      <c r="AD115" s="948"/>
      <c r="AE115" s="949"/>
      <c r="AF115" s="950">
        <v>129741</v>
      </c>
      <c r="AG115" s="948"/>
      <c r="AH115" s="948"/>
      <c r="AI115" s="948"/>
      <c r="AJ115" s="949"/>
      <c r="AK115" s="950">
        <v>131939</v>
      </c>
      <c r="AL115" s="948"/>
      <c r="AM115" s="948"/>
      <c r="AN115" s="948"/>
      <c r="AO115" s="949"/>
      <c r="AP115" s="951">
        <v>1.2</v>
      </c>
      <c r="AQ115" s="952"/>
      <c r="AR115" s="952"/>
      <c r="AS115" s="952"/>
      <c r="AT115" s="953"/>
      <c r="AU115" s="961"/>
      <c r="AV115" s="962"/>
      <c r="AW115" s="962"/>
      <c r="AX115" s="962"/>
      <c r="AY115" s="962"/>
      <c r="AZ115" s="844" t="s">
        <v>465</v>
      </c>
      <c r="BA115" s="781"/>
      <c r="BB115" s="781"/>
      <c r="BC115" s="781"/>
      <c r="BD115" s="781"/>
      <c r="BE115" s="781"/>
      <c r="BF115" s="781"/>
      <c r="BG115" s="781"/>
      <c r="BH115" s="781"/>
      <c r="BI115" s="781"/>
      <c r="BJ115" s="781"/>
      <c r="BK115" s="781"/>
      <c r="BL115" s="781"/>
      <c r="BM115" s="781"/>
      <c r="BN115" s="781"/>
      <c r="BO115" s="781"/>
      <c r="BP115" s="782"/>
      <c r="BQ115" s="845" t="s">
        <v>128</v>
      </c>
      <c r="BR115" s="846"/>
      <c r="BS115" s="846"/>
      <c r="BT115" s="846"/>
      <c r="BU115" s="846"/>
      <c r="BV115" s="846" t="s">
        <v>449</v>
      </c>
      <c r="BW115" s="846"/>
      <c r="BX115" s="846"/>
      <c r="BY115" s="846"/>
      <c r="BZ115" s="846"/>
      <c r="CA115" s="846" t="s">
        <v>451</v>
      </c>
      <c r="CB115" s="846"/>
      <c r="CC115" s="846"/>
      <c r="CD115" s="846"/>
      <c r="CE115" s="846"/>
      <c r="CF115" s="904" t="s">
        <v>128</v>
      </c>
      <c r="CG115" s="905"/>
      <c r="CH115" s="905"/>
      <c r="CI115" s="905"/>
      <c r="CJ115" s="905"/>
      <c r="CK115" s="956"/>
      <c r="CL115" s="850"/>
      <c r="CM115" s="844" t="s">
        <v>466</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449</v>
      </c>
      <c r="DH115" s="809"/>
      <c r="DI115" s="809"/>
      <c r="DJ115" s="809"/>
      <c r="DK115" s="810"/>
      <c r="DL115" s="811" t="s">
        <v>449</v>
      </c>
      <c r="DM115" s="809"/>
      <c r="DN115" s="809"/>
      <c r="DO115" s="809"/>
      <c r="DP115" s="810"/>
      <c r="DQ115" s="811" t="s">
        <v>449</v>
      </c>
      <c r="DR115" s="809"/>
      <c r="DS115" s="809"/>
      <c r="DT115" s="809"/>
      <c r="DU115" s="810"/>
      <c r="DV115" s="853" t="s">
        <v>128</v>
      </c>
      <c r="DW115" s="854"/>
      <c r="DX115" s="854"/>
      <c r="DY115" s="854"/>
      <c r="DZ115" s="855"/>
    </row>
    <row r="116" spans="1:130" s="229" customFormat="1" ht="26.25" customHeight="1" x14ac:dyDescent="0.15">
      <c r="A116" s="945"/>
      <c r="B116" s="946"/>
      <c r="C116" s="868" t="s">
        <v>467</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128</v>
      </c>
      <c r="AB116" s="809"/>
      <c r="AC116" s="809"/>
      <c r="AD116" s="809"/>
      <c r="AE116" s="810"/>
      <c r="AF116" s="811" t="s">
        <v>128</v>
      </c>
      <c r="AG116" s="809"/>
      <c r="AH116" s="809"/>
      <c r="AI116" s="809"/>
      <c r="AJ116" s="810"/>
      <c r="AK116" s="811">
        <v>97</v>
      </c>
      <c r="AL116" s="809"/>
      <c r="AM116" s="809"/>
      <c r="AN116" s="809"/>
      <c r="AO116" s="810"/>
      <c r="AP116" s="853">
        <v>0</v>
      </c>
      <c r="AQ116" s="854"/>
      <c r="AR116" s="854"/>
      <c r="AS116" s="854"/>
      <c r="AT116" s="855"/>
      <c r="AU116" s="961"/>
      <c r="AV116" s="962"/>
      <c r="AW116" s="962"/>
      <c r="AX116" s="962"/>
      <c r="AY116" s="962"/>
      <c r="AZ116" s="938" t="s">
        <v>468</v>
      </c>
      <c r="BA116" s="939"/>
      <c r="BB116" s="939"/>
      <c r="BC116" s="939"/>
      <c r="BD116" s="939"/>
      <c r="BE116" s="939"/>
      <c r="BF116" s="939"/>
      <c r="BG116" s="939"/>
      <c r="BH116" s="939"/>
      <c r="BI116" s="939"/>
      <c r="BJ116" s="939"/>
      <c r="BK116" s="939"/>
      <c r="BL116" s="939"/>
      <c r="BM116" s="939"/>
      <c r="BN116" s="939"/>
      <c r="BO116" s="939"/>
      <c r="BP116" s="940"/>
      <c r="BQ116" s="845" t="s">
        <v>128</v>
      </c>
      <c r="BR116" s="846"/>
      <c r="BS116" s="846"/>
      <c r="BT116" s="846"/>
      <c r="BU116" s="846"/>
      <c r="BV116" s="846" t="s">
        <v>449</v>
      </c>
      <c r="BW116" s="846"/>
      <c r="BX116" s="846"/>
      <c r="BY116" s="846"/>
      <c r="BZ116" s="846"/>
      <c r="CA116" s="846" t="s">
        <v>449</v>
      </c>
      <c r="CB116" s="846"/>
      <c r="CC116" s="846"/>
      <c r="CD116" s="846"/>
      <c r="CE116" s="846"/>
      <c r="CF116" s="904" t="s">
        <v>128</v>
      </c>
      <c r="CG116" s="905"/>
      <c r="CH116" s="905"/>
      <c r="CI116" s="905"/>
      <c r="CJ116" s="905"/>
      <c r="CK116" s="956"/>
      <c r="CL116" s="850"/>
      <c r="CM116" s="844" t="s">
        <v>469</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v>43840</v>
      </c>
      <c r="DH116" s="809"/>
      <c r="DI116" s="809"/>
      <c r="DJ116" s="809"/>
      <c r="DK116" s="810"/>
      <c r="DL116" s="811">
        <v>32880</v>
      </c>
      <c r="DM116" s="809"/>
      <c r="DN116" s="809"/>
      <c r="DO116" s="809"/>
      <c r="DP116" s="810"/>
      <c r="DQ116" s="811">
        <v>22173</v>
      </c>
      <c r="DR116" s="809"/>
      <c r="DS116" s="809"/>
      <c r="DT116" s="809"/>
      <c r="DU116" s="810"/>
      <c r="DV116" s="853">
        <v>0.2</v>
      </c>
      <c r="DW116" s="854"/>
      <c r="DX116" s="854"/>
      <c r="DY116" s="854"/>
      <c r="DZ116" s="855"/>
    </row>
    <row r="117" spans="1:130" s="229" customFormat="1" ht="26.25" customHeight="1" x14ac:dyDescent="0.15">
      <c r="A117" s="924" t="s">
        <v>184</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470</v>
      </c>
      <c r="Z117" s="926"/>
      <c r="AA117" s="931">
        <v>4439438</v>
      </c>
      <c r="AB117" s="932"/>
      <c r="AC117" s="932"/>
      <c r="AD117" s="932"/>
      <c r="AE117" s="933"/>
      <c r="AF117" s="934">
        <v>4098208</v>
      </c>
      <c r="AG117" s="932"/>
      <c r="AH117" s="932"/>
      <c r="AI117" s="932"/>
      <c r="AJ117" s="933"/>
      <c r="AK117" s="934">
        <v>4111742</v>
      </c>
      <c r="AL117" s="932"/>
      <c r="AM117" s="932"/>
      <c r="AN117" s="932"/>
      <c r="AO117" s="933"/>
      <c r="AP117" s="935"/>
      <c r="AQ117" s="936"/>
      <c r="AR117" s="936"/>
      <c r="AS117" s="936"/>
      <c r="AT117" s="937"/>
      <c r="AU117" s="961"/>
      <c r="AV117" s="962"/>
      <c r="AW117" s="962"/>
      <c r="AX117" s="962"/>
      <c r="AY117" s="962"/>
      <c r="AZ117" s="892" t="s">
        <v>471</v>
      </c>
      <c r="BA117" s="893"/>
      <c r="BB117" s="893"/>
      <c r="BC117" s="893"/>
      <c r="BD117" s="893"/>
      <c r="BE117" s="893"/>
      <c r="BF117" s="893"/>
      <c r="BG117" s="893"/>
      <c r="BH117" s="893"/>
      <c r="BI117" s="893"/>
      <c r="BJ117" s="893"/>
      <c r="BK117" s="893"/>
      <c r="BL117" s="893"/>
      <c r="BM117" s="893"/>
      <c r="BN117" s="893"/>
      <c r="BO117" s="893"/>
      <c r="BP117" s="894"/>
      <c r="BQ117" s="845" t="s">
        <v>449</v>
      </c>
      <c r="BR117" s="846"/>
      <c r="BS117" s="846"/>
      <c r="BT117" s="846"/>
      <c r="BU117" s="846"/>
      <c r="BV117" s="846" t="s">
        <v>128</v>
      </c>
      <c r="BW117" s="846"/>
      <c r="BX117" s="846"/>
      <c r="BY117" s="846"/>
      <c r="BZ117" s="846"/>
      <c r="CA117" s="846" t="s">
        <v>451</v>
      </c>
      <c r="CB117" s="846"/>
      <c r="CC117" s="846"/>
      <c r="CD117" s="846"/>
      <c r="CE117" s="846"/>
      <c r="CF117" s="904" t="s">
        <v>449</v>
      </c>
      <c r="CG117" s="905"/>
      <c r="CH117" s="905"/>
      <c r="CI117" s="905"/>
      <c r="CJ117" s="905"/>
      <c r="CK117" s="956"/>
      <c r="CL117" s="850"/>
      <c r="CM117" s="844" t="s">
        <v>472</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128</v>
      </c>
      <c r="DH117" s="809"/>
      <c r="DI117" s="809"/>
      <c r="DJ117" s="809"/>
      <c r="DK117" s="810"/>
      <c r="DL117" s="811" t="s">
        <v>128</v>
      </c>
      <c r="DM117" s="809"/>
      <c r="DN117" s="809"/>
      <c r="DO117" s="809"/>
      <c r="DP117" s="810"/>
      <c r="DQ117" s="811" t="s">
        <v>128</v>
      </c>
      <c r="DR117" s="809"/>
      <c r="DS117" s="809"/>
      <c r="DT117" s="809"/>
      <c r="DU117" s="810"/>
      <c r="DV117" s="853" t="s">
        <v>449</v>
      </c>
      <c r="DW117" s="854"/>
      <c r="DX117" s="854"/>
      <c r="DY117" s="854"/>
      <c r="DZ117" s="855"/>
    </row>
    <row r="118" spans="1:130" s="229" customFormat="1" ht="26.25" customHeight="1" x14ac:dyDescent="0.15">
      <c r="A118" s="924" t="s">
        <v>444</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441</v>
      </c>
      <c r="AB118" s="925"/>
      <c r="AC118" s="925"/>
      <c r="AD118" s="925"/>
      <c r="AE118" s="926"/>
      <c r="AF118" s="927" t="s">
        <v>442</v>
      </c>
      <c r="AG118" s="925"/>
      <c r="AH118" s="925"/>
      <c r="AI118" s="925"/>
      <c r="AJ118" s="926"/>
      <c r="AK118" s="927" t="s">
        <v>303</v>
      </c>
      <c r="AL118" s="925"/>
      <c r="AM118" s="925"/>
      <c r="AN118" s="925"/>
      <c r="AO118" s="926"/>
      <c r="AP118" s="928" t="s">
        <v>443</v>
      </c>
      <c r="AQ118" s="929"/>
      <c r="AR118" s="929"/>
      <c r="AS118" s="929"/>
      <c r="AT118" s="930"/>
      <c r="AU118" s="961"/>
      <c r="AV118" s="962"/>
      <c r="AW118" s="962"/>
      <c r="AX118" s="962"/>
      <c r="AY118" s="962"/>
      <c r="AZ118" s="867" t="s">
        <v>473</v>
      </c>
      <c r="BA118" s="868"/>
      <c r="BB118" s="868"/>
      <c r="BC118" s="868"/>
      <c r="BD118" s="868"/>
      <c r="BE118" s="868"/>
      <c r="BF118" s="868"/>
      <c r="BG118" s="868"/>
      <c r="BH118" s="868"/>
      <c r="BI118" s="868"/>
      <c r="BJ118" s="868"/>
      <c r="BK118" s="868"/>
      <c r="BL118" s="868"/>
      <c r="BM118" s="868"/>
      <c r="BN118" s="868"/>
      <c r="BO118" s="868"/>
      <c r="BP118" s="869"/>
      <c r="BQ118" s="908" t="s">
        <v>128</v>
      </c>
      <c r="BR118" s="874"/>
      <c r="BS118" s="874"/>
      <c r="BT118" s="874"/>
      <c r="BU118" s="874"/>
      <c r="BV118" s="874" t="s">
        <v>449</v>
      </c>
      <c r="BW118" s="874"/>
      <c r="BX118" s="874"/>
      <c r="BY118" s="874"/>
      <c r="BZ118" s="874"/>
      <c r="CA118" s="874" t="s">
        <v>128</v>
      </c>
      <c r="CB118" s="874"/>
      <c r="CC118" s="874"/>
      <c r="CD118" s="874"/>
      <c r="CE118" s="874"/>
      <c r="CF118" s="904" t="s">
        <v>449</v>
      </c>
      <c r="CG118" s="905"/>
      <c r="CH118" s="905"/>
      <c r="CI118" s="905"/>
      <c r="CJ118" s="905"/>
      <c r="CK118" s="956"/>
      <c r="CL118" s="850"/>
      <c r="CM118" s="844" t="s">
        <v>474</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449</v>
      </c>
      <c r="DH118" s="809"/>
      <c r="DI118" s="809"/>
      <c r="DJ118" s="809"/>
      <c r="DK118" s="810"/>
      <c r="DL118" s="811" t="s">
        <v>128</v>
      </c>
      <c r="DM118" s="809"/>
      <c r="DN118" s="809"/>
      <c r="DO118" s="809"/>
      <c r="DP118" s="810"/>
      <c r="DQ118" s="811" t="s">
        <v>128</v>
      </c>
      <c r="DR118" s="809"/>
      <c r="DS118" s="809"/>
      <c r="DT118" s="809"/>
      <c r="DU118" s="810"/>
      <c r="DV118" s="853" t="s">
        <v>128</v>
      </c>
      <c r="DW118" s="854"/>
      <c r="DX118" s="854"/>
      <c r="DY118" s="854"/>
      <c r="DZ118" s="855"/>
    </row>
    <row r="119" spans="1:130" s="229" customFormat="1" ht="26.25" customHeight="1" x14ac:dyDescent="0.15">
      <c r="A119" s="847" t="s">
        <v>447</v>
      </c>
      <c r="B119" s="848"/>
      <c r="C119" s="889" t="s">
        <v>448</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449</v>
      </c>
      <c r="AB119" s="918"/>
      <c r="AC119" s="918"/>
      <c r="AD119" s="918"/>
      <c r="AE119" s="919"/>
      <c r="AF119" s="920" t="s">
        <v>128</v>
      </c>
      <c r="AG119" s="918"/>
      <c r="AH119" s="918"/>
      <c r="AI119" s="918"/>
      <c r="AJ119" s="919"/>
      <c r="AK119" s="920" t="s">
        <v>128</v>
      </c>
      <c r="AL119" s="918"/>
      <c r="AM119" s="918"/>
      <c r="AN119" s="918"/>
      <c r="AO119" s="919"/>
      <c r="AP119" s="921" t="s">
        <v>128</v>
      </c>
      <c r="AQ119" s="922"/>
      <c r="AR119" s="922"/>
      <c r="AS119" s="922"/>
      <c r="AT119" s="923"/>
      <c r="AU119" s="963"/>
      <c r="AV119" s="964"/>
      <c r="AW119" s="964"/>
      <c r="AX119" s="964"/>
      <c r="AY119" s="964"/>
      <c r="AZ119" s="250" t="s">
        <v>184</v>
      </c>
      <c r="BA119" s="250"/>
      <c r="BB119" s="250"/>
      <c r="BC119" s="250"/>
      <c r="BD119" s="250"/>
      <c r="BE119" s="250"/>
      <c r="BF119" s="250"/>
      <c r="BG119" s="250"/>
      <c r="BH119" s="250"/>
      <c r="BI119" s="250"/>
      <c r="BJ119" s="250"/>
      <c r="BK119" s="250"/>
      <c r="BL119" s="250"/>
      <c r="BM119" s="250"/>
      <c r="BN119" s="250"/>
      <c r="BO119" s="906" t="s">
        <v>475</v>
      </c>
      <c r="BP119" s="907"/>
      <c r="BQ119" s="908">
        <v>50499711</v>
      </c>
      <c r="BR119" s="874"/>
      <c r="BS119" s="874"/>
      <c r="BT119" s="874"/>
      <c r="BU119" s="874"/>
      <c r="BV119" s="874">
        <v>48075592</v>
      </c>
      <c r="BW119" s="874"/>
      <c r="BX119" s="874"/>
      <c r="BY119" s="874"/>
      <c r="BZ119" s="874"/>
      <c r="CA119" s="874">
        <v>48868360</v>
      </c>
      <c r="CB119" s="874"/>
      <c r="CC119" s="874"/>
      <c r="CD119" s="874"/>
      <c r="CE119" s="874"/>
      <c r="CF119" s="777"/>
      <c r="CG119" s="778"/>
      <c r="CH119" s="778"/>
      <c r="CI119" s="778"/>
      <c r="CJ119" s="863"/>
      <c r="CK119" s="957"/>
      <c r="CL119" s="852"/>
      <c r="CM119" s="867" t="s">
        <v>476</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398920</v>
      </c>
      <c r="DH119" s="793"/>
      <c r="DI119" s="793"/>
      <c r="DJ119" s="793"/>
      <c r="DK119" s="794"/>
      <c r="DL119" s="795">
        <v>286853</v>
      </c>
      <c r="DM119" s="793"/>
      <c r="DN119" s="793"/>
      <c r="DO119" s="793"/>
      <c r="DP119" s="794"/>
      <c r="DQ119" s="795">
        <v>21843</v>
      </c>
      <c r="DR119" s="793"/>
      <c r="DS119" s="793"/>
      <c r="DT119" s="793"/>
      <c r="DU119" s="794"/>
      <c r="DV119" s="877">
        <v>0.2</v>
      </c>
      <c r="DW119" s="878"/>
      <c r="DX119" s="878"/>
      <c r="DY119" s="878"/>
      <c r="DZ119" s="879"/>
    </row>
    <row r="120" spans="1:130" s="229" customFormat="1" ht="26.25" customHeight="1" x14ac:dyDescent="0.15">
      <c r="A120" s="849"/>
      <c r="B120" s="850"/>
      <c r="C120" s="844" t="s">
        <v>453</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128</v>
      </c>
      <c r="AB120" s="809"/>
      <c r="AC120" s="809"/>
      <c r="AD120" s="809"/>
      <c r="AE120" s="810"/>
      <c r="AF120" s="811" t="s">
        <v>451</v>
      </c>
      <c r="AG120" s="809"/>
      <c r="AH120" s="809"/>
      <c r="AI120" s="809"/>
      <c r="AJ120" s="810"/>
      <c r="AK120" s="811" t="s">
        <v>128</v>
      </c>
      <c r="AL120" s="809"/>
      <c r="AM120" s="809"/>
      <c r="AN120" s="809"/>
      <c r="AO120" s="810"/>
      <c r="AP120" s="853" t="s">
        <v>449</v>
      </c>
      <c r="AQ120" s="854"/>
      <c r="AR120" s="854"/>
      <c r="AS120" s="854"/>
      <c r="AT120" s="855"/>
      <c r="AU120" s="909" t="s">
        <v>477</v>
      </c>
      <c r="AV120" s="910"/>
      <c r="AW120" s="910"/>
      <c r="AX120" s="910"/>
      <c r="AY120" s="911"/>
      <c r="AZ120" s="889" t="s">
        <v>478</v>
      </c>
      <c r="BA120" s="837"/>
      <c r="BB120" s="837"/>
      <c r="BC120" s="837"/>
      <c r="BD120" s="837"/>
      <c r="BE120" s="837"/>
      <c r="BF120" s="837"/>
      <c r="BG120" s="837"/>
      <c r="BH120" s="837"/>
      <c r="BI120" s="837"/>
      <c r="BJ120" s="837"/>
      <c r="BK120" s="837"/>
      <c r="BL120" s="837"/>
      <c r="BM120" s="837"/>
      <c r="BN120" s="837"/>
      <c r="BO120" s="837"/>
      <c r="BP120" s="838"/>
      <c r="BQ120" s="890">
        <v>4659765</v>
      </c>
      <c r="BR120" s="871"/>
      <c r="BS120" s="871"/>
      <c r="BT120" s="871"/>
      <c r="BU120" s="871"/>
      <c r="BV120" s="871">
        <v>4336225</v>
      </c>
      <c r="BW120" s="871"/>
      <c r="BX120" s="871"/>
      <c r="BY120" s="871"/>
      <c r="BZ120" s="871"/>
      <c r="CA120" s="871">
        <v>4470390</v>
      </c>
      <c r="CB120" s="871"/>
      <c r="CC120" s="871"/>
      <c r="CD120" s="871"/>
      <c r="CE120" s="871"/>
      <c r="CF120" s="895">
        <v>40.6</v>
      </c>
      <c r="CG120" s="896"/>
      <c r="CH120" s="896"/>
      <c r="CI120" s="896"/>
      <c r="CJ120" s="896"/>
      <c r="CK120" s="897" t="s">
        <v>479</v>
      </c>
      <c r="CL120" s="881"/>
      <c r="CM120" s="881"/>
      <c r="CN120" s="881"/>
      <c r="CO120" s="882"/>
      <c r="CP120" s="901" t="s">
        <v>480</v>
      </c>
      <c r="CQ120" s="902"/>
      <c r="CR120" s="902"/>
      <c r="CS120" s="902"/>
      <c r="CT120" s="902"/>
      <c r="CU120" s="902"/>
      <c r="CV120" s="902"/>
      <c r="CW120" s="902"/>
      <c r="CX120" s="902"/>
      <c r="CY120" s="902"/>
      <c r="CZ120" s="902"/>
      <c r="DA120" s="902"/>
      <c r="DB120" s="902"/>
      <c r="DC120" s="902"/>
      <c r="DD120" s="902"/>
      <c r="DE120" s="902"/>
      <c r="DF120" s="903"/>
      <c r="DG120" s="890">
        <v>6876710</v>
      </c>
      <c r="DH120" s="871"/>
      <c r="DI120" s="871"/>
      <c r="DJ120" s="871"/>
      <c r="DK120" s="871"/>
      <c r="DL120" s="871">
        <v>7101610</v>
      </c>
      <c r="DM120" s="871"/>
      <c r="DN120" s="871"/>
      <c r="DO120" s="871"/>
      <c r="DP120" s="871"/>
      <c r="DQ120" s="871">
        <v>7101091</v>
      </c>
      <c r="DR120" s="871"/>
      <c r="DS120" s="871"/>
      <c r="DT120" s="871"/>
      <c r="DU120" s="871"/>
      <c r="DV120" s="872">
        <v>64.599999999999994</v>
      </c>
      <c r="DW120" s="872"/>
      <c r="DX120" s="872"/>
      <c r="DY120" s="872"/>
      <c r="DZ120" s="873"/>
    </row>
    <row r="121" spans="1:130" s="229" customFormat="1" ht="26.25" customHeight="1" x14ac:dyDescent="0.15">
      <c r="A121" s="849"/>
      <c r="B121" s="850"/>
      <c r="C121" s="892" t="s">
        <v>481</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128</v>
      </c>
      <c r="AB121" s="809"/>
      <c r="AC121" s="809"/>
      <c r="AD121" s="809"/>
      <c r="AE121" s="810"/>
      <c r="AF121" s="811" t="s">
        <v>449</v>
      </c>
      <c r="AG121" s="809"/>
      <c r="AH121" s="809"/>
      <c r="AI121" s="809"/>
      <c r="AJ121" s="810"/>
      <c r="AK121" s="811" t="s">
        <v>128</v>
      </c>
      <c r="AL121" s="809"/>
      <c r="AM121" s="809"/>
      <c r="AN121" s="809"/>
      <c r="AO121" s="810"/>
      <c r="AP121" s="853" t="s">
        <v>128</v>
      </c>
      <c r="AQ121" s="854"/>
      <c r="AR121" s="854"/>
      <c r="AS121" s="854"/>
      <c r="AT121" s="855"/>
      <c r="AU121" s="912"/>
      <c r="AV121" s="913"/>
      <c r="AW121" s="913"/>
      <c r="AX121" s="913"/>
      <c r="AY121" s="914"/>
      <c r="AZ121" s="844" t="s">
        <v>482</v>
      </c>
      <c r="BA121" s="781"/>
      <c r="BB121" s="781"/>
      <c r="BC121" s="781"/>
      <c r="BD121" s="781"/>
      <c r="BE121" s="781"/>
      <c r="BF121" s="781"/>
      <c r="BG121" s="781"/>
      <c r="BH121" s="781"/>
      <c r="BI121" s="781"/>
      <c r="BJ121" s="781"/>
      <c r="BK121" s="781"/>
      <c r="BL121" s="781"/>
      <c r="BM121" s="781"/>
      <c r="BN121" s="781"/>
      <c r="BO121" s="781"/>
      <c r="BP121" s="782"/>
      <c r="BQ121" s="845">
        <v>1376295</v>
      </c>
      <c r="BR121" s="846"/>
      <c r="BS121" s="846"/>
      <c r="BT121" s="846"/>
      <c r="BU121" s="846"/>
      <c r="BV121" s="846">
        <v>1467864</v>
      </c>
      <c r="BW121" s="846"/>
      <c r="BX121" s="846"/>
      <c r="BY121" s="846"/>
      <c r="BZ121" s="846"/>
      <c r="CA121" s="846">
        <v>1635192</v>
      </c>
      <c r="CB121" s="846"/>
      <c r="CC121" s="846"/>
      <c r="CD121" s="846"/>
      <c r="CE121" s="846"/>
      <c r="CF121" s="904">
        <v>14.9</v>
      </c>
      <c r="CG121" s="905"/>
      <c r="CH121" s="905"/>
      <c r="CI121" s="905"/>
      <c r="CJ121" s="905"/>
      <c r="CK121" s="898"/>
      <c r="CL121" s="884"/>
      <c r="CM121" s="884"/>
      <c r="CN121" s="884"/>
      <c r="CO121" s="885"/>
      <c r="CP121" s="864" t="s">
        <v>483</v>
      </c>
      <c r="CQ121" s="865"/>
      <c r="CR121" s="865"/>
      <c r="CS121" s="865"/>
      <c r="CT121" s="865"/>
      <c r="CU121" s="865"/>
      <c r="CV121" s="865"/>
      <c r="CW121" s="865"/>
      <c r="CX121" s="865"/>
      <c r="CY121" s="865"/>
      <c r="CZ121" s="865"/>
      <c r="DA121" s="865"/>
      <c r="DB121" s="865"/>
      <c r="DC121" s="865"/>
      <c r="DD121" s="865"/>
      <c r="DE121" s="865"/>
      <c r="DF121" s="866"/>
      <c r="DG121" s="845" t="s">
        <v>128</v>
      </c>
      <c r="DH121" s="846"/>
      <c r="DI121" s="846"/>
      <c r="DJ121" s="846"/>
      <c r="DK121" s="846"/>
      <c r="DL121" s="846">
        <v>3802039</v>
      </c>
      <c r="DM121" s="846"/>
      <c r="DN121" s="846"/>
      <c r="DO121" s="846"/>
      <c r="DP121" s="846"/>
      <c r="DQ121" s="846">
        <v>4105425</v>
      </c>
      <c r="DR121" s="846"/>
      <c r="DS121" s="846"/>
      <c r="DT121" s="846"/>
      <c r="DU121" s="846"/>
      <c r="DV121" s="823">
        <v>37.299999999999997</v>
      </c>
      <c r="DW121" s="823"/>
      <c r="DX121" s="823"/>
      <c r="DY121" s="823"/>
      <c r="DZ121" s="824"/>
    </row>
    <row r="122" spans="1:130" s="229" customFormat="1" ht="26.25" customHeight="1" x14ac:dyDescent="0.15">
      <c r="A122" s="849"/>
      <c r="B122" s="850"/>
      <c r="C122" s="844" t="s">
        <v>463</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449</v>
      </c>
      <c r="AB122" s="809"/>
      <c r="AC122" s="809"/>
      <c r="AD122" s="809"/>
      <c r="AE122" s="810"/>
      <c r="AF122" s="811" t="s">
        <v>128</v>
      </c>
      <c r="AG122" s="809"/>
      <c r="AH122" s="809"/>
      <c r="AI122" s="809"/>
      <c r="AJ122" s="810"/>
      <c r="AK122" s="811" t="s">
        <v>128</v>
      </c>
      <c r="AL122" s="809"/>
      <c r="AM122" s="809"/>
      <c r="AN122" s="809"/>
      <c r="AO122" s="810"/>
      <c r="AP122" s="853" t="s">
        <v>128</v>
      </c>
      <c r="AQ122" s="854"/>
      <c r="AR122" s="854"/>
      <c r="AS122" s="854"/>
      <c r="AT122" s="855"/>
      <c r="AU122" s="912"/>
      <c r="AV122" s="913"/>
      <c r="AW122" s="913"/>
      <c r="AX122" s="913"/>
      <c r="AY122" s="914"/>
      <c r="AZ122" s="867" t="s">
        <v>484</v>
      </c>
      <c r="BA122" s="868"/>
      <c r="BB122" s="868"/>
      <c r="BC122" s="868"/>
      <c r="BD122" s="868"/>
      <c r="BE122" s="868"/>
      <c r="BF122" s="868"/>
      <c r="BG122" s="868"/>
      <c r="BH122" s="868"/>
      <c r="BI122" s="868"/>
      <c r="BJ122" s="868"/>
      <c r="BK122" s="868"/>
      <c r="BL122" s="868"/>
      <c r="BM122" s="868"/>
      <c r="BN122" s="868"/>
      <c r="BO122" s="868"/>
      <c r="BP122" s="869"/>
      <c r="BQ122" s="908">
        <v>33598642</v>
      </c>
      <c r="BR122" s="874"/>
      <c r="BS122" s="874"/>
      <c r="BT122" s="874"/>
      <c r="BU122" s="874"/>
      <c r="BV122" s="874">
        <v>32988095</v>
      </c>
      <c r="BW122" s="874"/>
      <c r="BX122" s="874"/>
      <c r="BY122" s="874"/>
      <c r="BZ122" s="874"/>
      <c r="CA122" s="874">
        <v>33048940</v>
      </c>
      <c r="CB122" s="874"/>
      <c r="CC122" s="874"/>
      <c r="CD122" s="874"/>
      <c r="CE122" s="874"/>
      <c r="CF122" s="875">
        <v>300.39999999999998</v>
      </c>
      <c r="CG122" s="876"/>
      <c r="CH122" s="876"/>
      <c r="CI122" s="876"/>
      <c r="CJ122" s="876"/>
      <c r="CK122" s="898"/>
      <c r="CL122" s="884"/>
      <c r="CM122" s="884"/>
      <c r="CN122" s="884"/>
      <c r="CO122" s="885"/>
      <c r="CP122" s="864" t="s">
        <v>485</v>
      </c>
      <c r="CQ122" s="865"/>
      <c r="CR122" s="865"/>
      <c r="CS122" s="865"/>
      <c r="CT122" s="865"/>
      <c r="CU122" s="865"/>
      <c r="CV122" s="865"/>
      <c r="CW122" s="865"/>
      <c r="CX122" s="865"/>
      <c r="CY122" s="865"/>
      <c r="CZ122" s="865"/>
      <c r="DA122" s="865"/>
      <c r="DB122" s="865"/>
      <c r="DC122" s="865"/>
      <c r="DD122" s="865"/>
      <c r="DE122" s="865"/>
      <c r="DF122" s="866"/>
      <c r="DG122" s="845">
        <v>1063491</v>
      </c>
      <c r="DH122" s="846"/>
      <c r="DI122" s="846"/>
      <c r="DJ122" s="846"/>
      <c r="DK122" s="846"/>
      <c r="DL122" s="846">
        <v>827557</v>
      </c>
      <c r="DM122" s="846"/>
      <c r="DN122" s="846"/>
      <c r="DO122" s="846"/>
      <c r="DP122" s="846"/>
      <c r="DQ122" s="846">
        <v>763390</v>
      </c>
      <c r="DR122" s="846"/>
      <c r="DS122" s="846"/>
      <c r="DT122" s="846"/>
      <c r="DU122" s="846"/>
      <c r="DV122" s="823">
        <v>6.9</v>
      </c>
      <c r="DW122" s="823"/>
      <c r="DX122" s="823"/>
      <c r="DY122" s="823"/>
      <c r="DZ122" s="824"/>
    </row>
    <row r="123" spans="1:130" s="229" customFormat="1" ht="26.25" customHeight="1" x14ac:dyDescent="0.15">
      <c r="A123" s="849"/>
      <c r="B123" s="850"/>
      <c r="C123" s="844" t="s">
        <v>469</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v>11529</v>
      </c>
      <c r="AB123" s="809"/>
      <c r="AC123" s="809"/>
      <c r="AD123" s="809"/>
      <c r="AE123" s="810"/>
      <c r="AF123" s="811">
        <v>11403</v>
      </c>
      <c r="AG123" s="809"/>
      <c r="AH123" s="809"/>
      <c r="AI123" s="809"/>
      <c r="AJ123" s="810"/>
      <c r="AK123" s="811">
        <v>11276</v>
      </c>
      <c r="AL123" s="809"/>
      <c r="AM123" s="809"/>
      <c r="AN123" s="809"/>
      <c r="AO123" s="810"/>
      <c r="AP123" s="853">
        <v>0.1</v>
      </c>
      <c r="AQ123" s="854"/>
      <c r="AR123" s="854"/>
      <c r="AS123" s="854"/>
      <c r="AT123" s="855"/>
      <c r="AU123" s="915"/>
      <c r="AV123" s="916"/>
      <c r="AW123" s="916"/>
      <c r="AX123" s="916"/>
      <c r="AY123" s="916"/>
      <c r="AZ123" s="250" t="s">
        <v>184</v>
      </c>
      <c r="BA123" s="250"/>
      <c r="BB123" s="250"/>
      <c r="BC123" s="250"/>
      <c r="BD123" s="250"/>
      <c r="BE123" s="250"/>
      <c r="BF123" s="250"/>
      <c r="BG123" s="250"/>
      <c r="BH123" s="250"/>
      <c r="BI123" s="250"/>
      <c r="BJ123" s="250"/>
      <c r="BK123" s="250"/>
      <c r="BL123" s="250"/>
      <c r="BM123" s="250"/>
      <c r="BN123" s="250"/>
      <c r="BO123" s="906" t="s">
        <v>486</v>
      </c>
      <c r="BP123" s="907"/>
      <c r="BQ123" s="861">
        <v>39634702</v>
      </c>
      <c r="BR123" s="862"/>
      <c r="BS123" s="862"/>
      <c r="BT123" s="862"/>
      <c r="BU123" s="862"/>
      <c r="BV123" s="862">
        <v>38792184</v>
      </c>
      <c r="BW123" s="862"/>
      <c r="BX123" s="862"/>
      <c r="BY123" s="862"/>
      <c r="BZ123" s="862"/>
      <c r="CA123" s="862">
        <v>39154522</v>
      </c>
      <c r="CB123" s="862"/>
      <c r="CC123" s="862"/>
      <c r="CD123" s="862"/>
      <c r="CE123" s="862"/>
      <c r="CF123" s="777"/>
      <c r="CG123" s="778"/>
      <c r="CH123" s="778"/>
      <c r="CI123" s="778"/>
      <c r="CJ123" s="863"/>
      <c r="CK123" s="898"/>
      <c r="CL123" s="884"/>
      <c r="CM123" s="884"/>
      <c r="CN123" s="884"/>
      <c r="CO123" s="885"/>
      <c r="CP123" s="864" t="s">
        <v>487</v>
      </c>
      <c r="CQ123" s="865"/>
      <c r="CR123" s="865"/>
      <c r="CS123" s="865"/>
      <c r="CT123" s="865"/>
      <c r="CU123" s="865"/>
      <c r="CV123" s="865"/>
      <c r="CW123" s="865"/>
      <c r="CX123" s="865"/>
      <c r="CY123" s="865"/>
      <c r="CZ123" s="865"/>
      <c r="DA123" s="865"/>
      <c r="DB123" s="865"/>
      <c r="DC123" s="865"/>
      <c r="DD123" s="865"/>
      <c r="DE123" s="865"/>
      <c r="DF123" s="866"/>
      <c r="DG123" s="808">
        <v>555452</v>
      </c>
      <c r="DH123" s="809"/>
      <c r="DI123" s="809"/>
      <c r="DJ123" s="809"/>
      <c r="DK123" s="810"/>
      <c r="DL123" s="811">
        <v>600016</v>
      </c>
      <c r="DM123" s="809"/>
      <c r="DN123" s="809"/>
      <c r="DO123" s="809"/>
      <c r="DP123" s="810"/>
      <c r="DQ123" s="811">
        <v>634572</v>
      </c>
      <c r="DR123" s="809"/>
      <c r="DS123" s="809"/>
      <c r="DT123" s="809"/>
      <c r="DU123" s="810"/>
      <c r="DV123" s="853">
        <v>5.8</v>
      </c>
      <c r="DW123" s="854"/>
      <c r="DX123" s="854"/>
      <c r="DY123" s="854"/>
      <c r="DZ123" s="855"/>
    </row>
    <row r="124" spans="1:130" s="229" customFormat="1" ht="26.25" customHeight="1" thickBot="1" x14ac:dyDescent="0.2">
      <c r="A124" s="849"/>
      <c r="B124" s="850"/>
      <c r="C124" s="844" t="s">
        <v>472</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128</v>
      </c>
      <c r="AB124" s="809"/>
      <c r="AC124" s="809"/>
      <c r="AD124" s="809"/>
      <c r="AE124" s="810"/>
      <c r="AF124" s="811" t="s">
        <v>451</v>
      </c>
      <c r="AG124" s="809"/>
      <c r="AH124" s="809"/>
      <c r="AI124" s="809"/>
      <c r="AJ124" s="810"/>
      <c r="AK124" s="811" t="s">
        <v>449</v>
      </c>
      <c r="AL124" s="809"/>
      <c r="AM124" s="809"/>
      <c r="AN124" s="809"/>
      <c r="AO124" s="810"/>
      <c r="AP124" s="853" t="s">
        <v>451</v>
      </c>
      <c r="AQ124" s="854"/>
      <c r="AR124" s="854"/>
      <c r="AS124" s="854"/>
      <c r="AT124" s="855"/>
      <c r="AU124" s="856" t="s">
        <v>488</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105.4</v>
      </c>
      <c r="BR124" s="860"/>
      <c r="BS124" s="860"/>
      <c r="BT124" s="860"/>
      <c r="BU124" s="860"/>
      <c r="BV124" s="860">
        <v>87.3</v>
      </c>
      <c r="BW124" s="860"/>
      <c r="BX124" s="860"/>
      <c r="BY124" s="860"/>
      <c r="BZ124" s="860"/>
      <c r="CA124" s="860">
        <v>88.3</v>
      </c>
      <c r="CB124" s="860"/>
      <c r="CC124" s="860"/>
      <c r="CD124" s="860"/>
      <c r="CE124" s="860"/>
      <c r="CF124" s="755"/>
      <c r="CG124" s="756"/>
      <c r="CH124" s="756"/>
      <c r="CI124" s="756"/>
      <c r="CJ124" s="891"/>
      <c r="CK124" s="899"/>
      <c r="CL124" s="899"/>
      <c r="CM124" s="899"/>
      <c r="CN124" s="899"/>
      <c r="CO124" s="900"/>
      <c r="CP124" s="864" t="s">
        <v>489</v>
      </c>
      <c r="CQ124" s="865"/>
      <c r="CR124" s="865"/>
      <c r="CS124" s="865"/>
      <c r="CT124" s="865"/>
      <c r="CU124" s="865"/>
      <c r="CV124" s="865"/>
      <c r="CW124" s="865"/>
      <c r="CX124" s="865"/>
      <c r="CY124" s="865"/>
      <c r="CZ124" s="865"/>
      <c r="DA124" s="865"/>
      <c r="DB124" s="865"/>
      <c r="DC124" s="865"/>
      <c r="DD124" s="865"/>
      <c r="DE124" s="865"/>
      <c r="DF124" s="866"/>
      <c r="DG124" s="792">
        <v>6920596</v>
      </c>
      <c r="DH124" s="793"/>
      <c r="DI124" s="793"/>
      <c r="DJ124" s="793"/>
      <c r="DK124" s="794"/>
      <c r="DL124" s="795">
        <v>295706</v>
      </c>
      <c r="DM124" s="793"/>
      <c r="DN124" s="793"/>
      <c r="DO124" s="793"/>
      <c r="DP124" s="794"/>
      <c r="DQ124" s="795">
        <v>262917</v>
      </c>
      <c r="DR124" s="793"/>
      <c r="DS124" s="793"/>
      <c r="DT124" s="793"/>
      <c r="DU124" s="794"/>
      <c r="DV124" s="877">
        <v>2.4</v>
      </c>
      <c r="DW124" s="878"/>
      <c r="DX124" s="878"/>
      <c r="DY124" s="878"/>
      <c r="DZ124" s="879"/>
    </row>
    <row r="125" spans="1:130" s="229" customFormat="1" ht="26.25" customHeight="1" x14ac:dyDescent="0.15">
      <c r="A125" s="849"/>
      <c r="B125" s="850"/>
      <c r="C125" s="844" t="s">
        <v>474</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128</v>
      </c>
      <c r="AB125" s="809"/>
      <c r="AC125" s="809"/>
      <c r="AD125" s="809"/>
      <c r="AE125" s="810"/>
      <c r="AF125" s="811" t="s">
        <v>449</v>
      </c>
      <c r="AG125" s="809"/>
      <c r="AH125" s="809"/>
      <c r="AI125" s="809"/>
      <c r="AJ125" s="810"/>
      <c r="AK125" s="811" t="s">
        <v>449</v>
      </c>
      <c r="AL125" s="809"/>
      <c r="AM125" s="809"/>
      <c r="AN125" s="809"/>
      <c r="AO125" s="810"/>
      <c r="AP125" s="853" t="s">
        <v>449</v>
      </c>
      <c r="AQ125" s="854"/>
      <c r="AR125" s="854"/>
      <c r="AS125" s="854"/>
      <c r="AT125" s="855"/>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80" t="s">
        <v>490</v>
      </c>
      <c r="CL125" s="881"/>
      <c r="CM125" s="881"/>
      <c r="CN125" s="881"/>
      <c r="CO125" s="882"/>
      <c r="CP125" s="889" t="s">
        <v>491</v>
      </c>
      <c r="CQ125" s="837"/>
      <c r="CR125" s="837"/>
      <c r="CS125" s="837"/>
      <c r="CT125" s="837"/>
      <c r="CU125" s="837"/>
      <c r="CV125" s="837"/>
      <c r="CW125" s="837"/>
      <c r="CX125" s="837"/>
      <c r="CY125" s="837"/>
      <c r="CZ125" s="837"/>
      <c r="DA125" s="837"/>
      <c r="DB125" s="837"/>
      <c r="DC125" s="837"/>
      <c r="DD125" s="837"/>
      <c r="DE125" s="837"/>
      <c r="DF125" s="838"/>
      <c r="DG125" s="890" t="s">
        <v>449</v>
      </c>
      <c r="DH125" s="871"/>
      <c r="DI125" s="871"/>
      <c r="DJ125" s="871"/>
      <c r="DK125" s="871"/>
      <c r="DL125" s="871" t="s">
        <v>449</v>
      </c>
      <c r="DM125" s="871"/>
      <c r="DN125" s="871"/>
      <c r="DO125" s="871"/>
      <c r="DP125" s="871"/>
      <c r="DQ125" s="871" t="s">
        <v>449</v>
      </c>
      <c r="DR125" s="871"/>
      <c r="DS125" s="871"/>
      <c r="DT125" s="871"/>
      <c r="DU125" s="871"/>
      <c r="DV125" s="872" t="s">
        <v>128</v>
      </c>
      <c r="DW125" s="872"/>
      <c r="DX125" s="872"/>
      <c r="DY125" s="872"/>
      <c r="DZ125" s="873"/>
    </row>
    <row r="126" spans="1:130" s="229" customFormat="1" ht="26.25" customHeight="1" thickBot="1" x14ac:dyDescent="0.2">
      <c r="A126" s="849"/>
      <c r="B126" s="850"/>
      <c r="C126" s="844" t="s">
        <v>476</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115977</v>
      </c>
      <c r="AB126" s="809"/>
      <c r="AC126" s="809"/>
      <c r="AD126" s="809"/>
      <c r="AE126" s="810"/>
      <c r="AF126" s="811">
        <v>118338</v>
      </c>
      <c r="AG126" s="809"/>
      <c r="AH126" s="809"/>
      <c r="AI126" s="809"/>
      <c r="AJ126" s="810"/>
      <c r="AK126" s="811">
        <v>120663</v>
      </c>
      <c r="AL126" s="809"/>
      <c r="AM126" s="809"/>
      <c r="AN126" s="809"/>
      <c r="AO126" s="810"/>
      <c r="AP126" s="853">
        <v>1.1000000000000001</v>
      </c>
      <c r="AQ126" s="854"/>
      <c r="AR126" s="854"/>
      <c r="AS126" s="854"/>
      <c r="AT126" s="855"/>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83"/>
      <c r="CL126" s="884"/>
      <c r="CM126" s="884"/>
      <c r="CN126" s="884"/>
      <c r="CO126" s="885"/>
      <c r="CP126" s="844" t="s">
        <v>492</v>
      </c>
      <c r="CQ126" s="781"/>
      <c r="CR126" s="781"/>
      <c r="CS126" s="781"/>
      <c r="CT126" s="781"/>
      <c r="CU126" s="781"/>
      <c r="CV126" s="781"/>
      <c r="CW126" s="781"/>
      <c r="CX126" s="781"/>
      <c r="CY126" s="781"/>
      <c r="CZ126" s="781"/>
      <c r="DA126" s="781"/>
      <c r="DB126" s="781"/>
      <c r="DC126" s="781"/>
      <c r="DD126" s="781"/>
      <c r="DE126" s="781"/>
      <c r="DF126" s="782"/>
      <c r="DG126" s="845" t="s">
        <v>128</v>
      </c>
      <c r="DH126" s="846"/>
      <c r="DI126" s="846"/>
      <c r="DJ126" s="846"/>
      <c r="DK126" s="846"/>
      <c r="DL126" s="846" t="s">
        <v>449</v>
      </c>
      <c r="DM126" s="846"/>
      <c r="DN126" s="846"/>
      <c r="DO126" s="846"/>
      <c r="DP126" s="846"/>
      <c r="DQ126" s="846" t="s">
        <v>449</v>
      </c>
      <c r="DR126" s="846"/>
      <c r="DS126" s="846"/>
      <c r="DT126" s="846"/>
      <c r="DU126" s="846"/>
      <c r="DV126" s="823" t="s">
        <v>449</v>
      </c>
      <c r="DW126" s="823"/>
      <c r="DX126" s="823"/>
      <c r="DY126" s="823"/>
      <c r="DZ126" s="824"/>
    </row>
    <row r="127" spans="1:130" s="229" customFormat="1" ht="26.25" customHeight="1" x14ac:dyDescent="0.15">
      <c r="A127" s="851"/>
      <c r="B127" s="852"/>
      <c r="C127" s="867" t="s">
        <v>493</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449</v>
      </c>
      <c r="AB127" s="809"/>
      <c r="AC127" s="809"/>
      <c r="AD127" s="809"/>
      <c r="AE127" s="810"/>
      <c r="AF127" s="811" t="s">
        <v>449</v>
      </c>
      <c r="AG127" s="809"/>
      <c r="AH127" s="809"/>
      <c r="AI127" s="809"/>
      <c r="AJ127" s="810"/>
      <c r="AK127" s="811" t="s">
        <v>449</v>
      </c>
      <c r="AL127" s="809"/>
      <c r="AM127" s="809"/>
      <c r="AN127" s="809"/>
      <c r="AO127" s="810"/>
      <c r="AP127" s="853" t="s">
        <v>449</v>
      </c>
      <c r="AQ127" s="854"/>
      <c r="AR127" s="854"/>
      <c r="AS127" s="854"/>
      <c r="AT127" s="855"/>
      <c r="AU127" s="231"/>
      <c r="AV127" s="231"/>
      <c r="AW127" s="231"/>
      <c r="AX127" s="870" t="s">
        <v>494</v>
      </c>
      <c r="AY127" s="841"/>
      <c r="AZ127" s="841"/>
      <c r="BA127" s="841"/>
      <c r="BB127" s="841"/>
      <c r="BC127" s="841"/>
      <c r="BD127" s="841"/>
      <c r="BE127" s="842"/>
      <c r="BF127" s="840" t="s">
        <v>495</v>
      </c>
      <c r="BG127" s="841"/>
      <c r="BH127" s="841"/>
      <c r="BI127" s="841"/>
      <c r="BJ127" s="841"/>
      <c r="BK127" s="841"/>
      <c r="BL127" s="842"/>
      <c r="BM127" s="840" t="s">
        <v>496</v>
      </c>
      <c r="BN127" s="841"/>
      <c r="BO127" s="841"/>
      <c r="BP127" s="841"/>
      <c r="BQ127" s="841"/>
      <c r="BR127" s="841"/>
      <c r="BS127" s="842"/>
      <c r="BT127" s="840" t="s">
        <v>497</v>
      </c>
      <c r="BU127" s="841"/>
      <c r="BV127" s="841"/>
      <c r="BW127" s="841"/>
      <c r="BX127" s="841"/>
      <c r="BY127" s="841"/>
      <c r="BZ127" s="843"/>
      <c r="CA127" s="231"/>
      <c r="CB127" s="231"/>
      <c r="CC127" s="231"/>
      <c r="CD127" s="254"/>
      <c r="CE127" s="254"/>
      <c r="CF127" s="254"/>
      <c r="CG127" s="231"/>
      <c r="CH127" s="231"/>
      <c r="CI127" s="231"/>
      <c r="CJ127" s="253"/>
      <c r="CK127" s="883"/>
      <c r="CL127" s="884"/>
      <c r="CM127" s="884"/>
      <c r="CN127" s="884"/>
      <c r="CO127" s="885"/>
      <c r="CP127" s="844" t="s">
        <v>498</v>
      </c>
      <c r="CQ127" s="781"/>
      <c r="CR127" s="781"/>
      <c r="CS127" s="781"/>
      <c r="CT127" s="781"/>
      <c r="CU127" s="781"/>
      <c r="CV127" s="781"/>
      <c r="CW127" s="781"/>
      <c r="CX127" s="781"/>
      <c r="CY127" s="781"/>
      <c r="CZ127" s="781"/>
      <c r="DA127" s="781"/>
      <c r="DB127" s="781"/>
      <c r="DC127" s="781"/>
      <c r="DD127" s="781"/>
      <c r="DE127" s="781"/>
      <c r="DF127" s="782"/>
      <c r="DG127" s="845" t="s">
        <v>449</v>
      </c>
      <c r="DH127" s="846"/>
      <c r="DI127" s="846"/>
      <c r="DJ127" s="846"/>
      <c r="DK127" s="846"/>
      <c r="DL127" s="846" t="s">
        <v>449</v>
      </c>
      <c r="DM127" s="846"/>
      <c r="DN127" s="846"/>
      <c r="DO127" s="846"/>
      <c r="DP127" s="846"/>
      <c r="DQ127" s="846" t="s">
        <v>449</v>
      </c>
      <c r="DR127" s="846"/>
      <c r="DS127" s="846"/>
      <c r="DT127" s="846"/>
      <c r="DU127" s="846"/>
      <c r="DV127" s="823" t="s">
        <v>128</v>
      </c>
      <c r="DW127" s="823"/>
      <c r="DX127" s="823"/>
      <c r="DY127" s="823"/>
      <c r="DZ127" s="824"/>
    </row>
    <row r="128" spans="1:130" s="229" customFormat="1" ht="26.25" customHeight="1" thickBot="1" x14ac:dyDescent="0.2">
      <c r="A128" s="825" t="s">
        <v>499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500</v>
      </c>
      <c r="X128" s="827"/>
      <c r="Y128" s="827"/>
      <c r="Z128" s="828"/>
      <c r="AA128" s="829">
        <v>163315</v>
      </c>
      <c r="AB128" s="830"/>
      <c r="AC128" s="830"/>
      <c r="AD128" s="830"/>
      <c r="AE128" s="831"/>
      <c r="AF128" s="832">
        <v>146025</v>
      </c>
      <c r="AG128" s="830"/>
      <c r="AH128" s="830"/>
      <c r="AI128" s="830"/>
      <c r="AJ128" s="831"/>
      <c r="AK128" s="832">
        <v>124401</v>
      </c>
      <c r="AL128" s="830"/>
      <c r="AM128" s="830"/>
      <c r="AN128" s="830"/>
      <c r="AO128" s="831"/>
      <c r="AP128" s="833"/>
      <c r="AQ128" s="834"/>
      <c r="AR128" s="834"/>
      <c r="AS128" s="834"/>
      <c r="AT128" s="835"/>
      <c r="AU128" s="231"/>
      <c r="AV128" s="231"/>
      <c r="AW128" s="231"/>
      <c r="AX128" s="836" t="s">
        <v>501</v>
      </c>
      <c r="AY128" s="837"/>
      <c r="AZ128" s="837"/>
      <c r="BA128" s="837"/>
      <c r="BB128" s="837"/>
      <c r="BC128" s="837"/>
      <c r="BD128" s="837"/>
      <c r="BE128" s="838"/>
      <c r="BF128" s="815" t="s">
        <v>128</v>
      </c>
      <c r="BG128" s="816"/>
      <c r="BH128" s="816"/>
      <c r="BI128" s="816"/>
      <c r="BJ128" s="816"/>
      <c r="BK128" s="816"/>
      <c r="BL128" s="839"/>
      <c r="BM128" s="815">
        <v>12.88</v>
      </c>
      <c r="BN128" s="816"/>
      <c r="BO128" s="816"/>
      <c r="BP128" s="816"/>
      <c r="BQ128" s="816"/>
      <c r="BR128" s="816"/>
      <c r="BS128" s="839"/>
      <c r="BT128" s="815">
        <v>20</v>
      </c>
      <c r="BU128" s="816"/>
      <c r="BV128" s="816"/>
      <c r="BW128" s="816"/>
      <c r="BX128" s="816"/>
      <c r="BY128" s="816"/>
      <c r="BZ128" s="817"/>
      <c r="CA128" s="254"/>
      <c r="CB128" s="254"/>
      <c r="CC128" s="254"/>
      <c r="CD128" s="254"/>
      <c r="CE128" s="254"/>
      <c r="CF128" s="254"/>
      <c r="CG128" s="231"/>
      <c r="CH128" s="231"/>
      <c r="CI128" s="231"/>
      <c r="CJ128" s="253"/>
      <c r="CK128" s="886"/>
      <c r="CL128" s="887"/>
      <c r="CM128" s="887"/>
      <c r="CN128" s="887"/>
      <c r="CO128" s="888"/>
      <c r="CP128" s="818" t="s">
        <v>502</v>
      </c>
      <c r="CQ128" s="759"/>
      <c r="CR128" s="759"/>
      <c r="CS128" s="759"/>
      <c r="CT128" s="759"/>
      <c r="CU128" s="759"/>
      <c r="CV128" s="759"/>
      <c r="CW128" s="759"/>
      <c r="CX128" s="759"/>
      <c r="CY128" s="759"/>
      <c r="CZ128" s="759"/>
      <c r="DA128" s="759"/>
      <c r="DB128" s="759"/>
      <c r="DC128" s="759"/>
      <c r="DD128" s="759"/>
      <c r="DE128" s="759"/>
      <c r="DF128" s="760"/>
      <c r="DG128" s="819" t="s">
        <v>128</v>
      </c>
      <c r="DH128" s="820"/>
      <c r="DI128" s="820"/>
      <c r="DJ128" s="820"/>
      <c r="DK128" s="820"/>
      <c r="DL128" s="820" t="s">
        <v>128</v>
      </c>
      <c r="DM128" s="820"/>
      <c r="DN128" s="820"/>
      <c r="DO128" s="820"/>
      <c r="DP128" s="820"/>
      <c r="DQ128" s="820" t="s">
        <v>128</v>
      </c>
      <c r="DR128" s="820"/>
      <c r="DS128" s="820"/>
      <c r="DT128" s="820"/>
      <c r="DU128" s="820"/>
      <c r="DV128" s="821" t="s">
        <v>128</v>
      </c>
      <c r="DW128" s="821"/>
      <c r="DX128" s="821"/>
      <c r="DY128" s="821"/>
      <c r="DZ128" s="822"/>
    </row>
    <row r="129" spans="1:131" s="229" customFormat="1" ht="26.25" customHeight="1" x14ac:dyDescent="0.15">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503</v>
      </c>
      <c r="X129" s="806"/>
      <c r="Y129" s="806"/>
      <c r="Z129" s="807"/>
      <c r="AA129" s="808">
        <v>13169321</v>
      </c>
      <c r="AB129" s="809"/>
      <c r="AC129" s="809"/>
      <c r="AD129" s="809"/>
      <c r="AE129" s="810"/>
      <c r="AF129" s="811">
        <v>13413207</v>
      </c>
      <c r="AG129" s="809"/>
      <c r="AH129" s="809"/>
      <c r="AI129" s="809"/>
      <c r="AJ129" s="810"/>
      <c r="AK129" s="811">
        <v>13687307</v>
      </c>
      <c r="AL129" s="809"/>
      <c r="AM129" s="809"/>
      <c r="AN129" s="809"/>
      <c r="AO129" s="810"/>
      <c r="AP129" s="812"/>
      <c r="AQ129" s="813"/>
      <c r="AR129" s="813"/>
      <c r="AS129" s="813"/>
      <c r="AT129" s="814"/>
      <c r="AU129" s="232"/>
      <c r="AV129" s="232"/>
      <c r="AW129" s="232"/>
      <c r="AX129" s="780" t="s">
        <v>504</v>
      </c>
      <c r="AY129" s="781"/>
      <c r="AZ129" s="781"/>
      <c r="BA129" s="781"/>
      <c r="BB129" s="781"/>
      <c r="BC129" s="781"/>
      <c r="BD129" s="781"/>
      <c r="BE129" s="782"/>
      <c r="BF129" s="799" t="s">
        <v>128</v>
      </c>
      <c r="BG129" s="800"/>
      <c r="BH129" s="800"/>
      <c r="BI129" s="800"/>
      <c r="BJ129" s="800"/>
      <c r="BK129" s="800"/>
      <c r="BL129" s="801"/>
      <c r="BM129" s="799">
        <v>17.88</v>
      </c>
      <c r="BN129" s="800"/>
      <c r="BO129" s="800"/>
      <c r="BP129" s="800"/>
      <c r="BQ129" s="800"/>
      <c r="BR129" s="800"/>
      <c r="BS129" s="801"/>
      <c r="BT129" s="799">
        <v>30</v>
      </c>
      <c r="BU129" s="800"/>
      <c r="BV129" s="800"/>
      <c r="BW129" s="800"/>
      <c r="BX129" s="800"/>
      <c r="BY129" s="800"/>
      <c r="BZ129" s="802"/>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803" t="s">
        <v>505</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506</v>
      </c>
      <c r="X130" s="806"/>
      <c r="Y130" s="806"/>
      <c r="Z130" s="807"/>
      <c r="AA130" s="808">
        <v>2870046</v>
      </c>
      <c r="AB130" s="809"/>
      <c r="AC130" s="809"/>
      <c r="AD130" s="809"/>
      <c r="AE130" s="810"/>
      <c r="AF130" s="811">
        <v>2784842</v>
      </c>
      <c r="AG130" s="809"/>
      <c r="AH130" s="809"/>
      <c r="AI130" s="809"/>
      <c r="AJ130" s="810"/>
      <c r="AK130" s="811">
        <v>2687210</v>
      </c>
      <c r="AL130" s="809"/>
      <c r="AM130" s="809"/>
      <c r="AN130" s="809"/>
      <c r="AO130" s="810"/>
      <c r="AP130" s="812"/>
      <c r="AQ130" s="813"/>
      <c r="AR130" s="813"/>
      <c r="AS130" s="813"/>
      <c r="AT130" s="814"/>
      <c r="AU130" s="232"/>
      <c r="AV130" s="232"/>
      <c r="AW130" s="232"/>
      <c r="AX130" s="780" t="s">
        <v>507</v>
      </c>
      <c r="AY130" s="781"/>
      <c r="AZ130" s="781"/>
      <c r="BA130" s="781"/>
      <c r="BB130" s="781"/>
      <c r="BC130" s="781"/>
      <c r="BD130" s="781"/>
      <c r="BE130" s="782"/>
      <c r="BF130" s="783">
        <v>12.1</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508</v>
      </c>
      <c r="X131" s="790"/>
      <c r="Y131" s="790"/>
      <c r="Z131" s="791"/>
      <c r="AA131" s="792">
        <v>10299275</v>
      </c>
      <c r="AB131" s="793"/>
      <c r="AC131" s="793"/>
      <c r="AD131" s="793"/>
      <c r="AE131" s="794"/>
      <c r="AF131" s="795">
        <v>10628365</v>
      </c>
      <c r="AG131" s="793"/>
      <c r="AH131" s="793"/>
      <c r="AI131" s="793"/>
      <c r="AJ131" s="794"/>
      <c r="AK131" s="795">
        <v>11000097</v>
      </c>
      <c r="AL131" s="793"/>
      <c r="AM131" s="793"/>
      <c r="AN131" s="793"/>
      <c r="AO131" s="794"/>
      <c r="AP131" s="796"/>
      <c r="AQ131" s="797"/>
      <c r="AR131" s="797"/>
      <c r="AS131" s="797"/>
      <c r="AT131" s="798"/>
      <c r="AU131" s="232"/>
      <c r="AV131" s="232"/>
      <c r="AW131" s="232"/>
      <c r="AX131" s="758" t="s">
        <v>509</v>
      </c>
      <c r="AY131" s="759"/>
      <c r="AZ131" s="759"/>
      <c r="BA131" s="759"/>
      <c r="BB131" s="759"/>
      <c r="BC131" s="759"/>
      <c r="BD131" s="759"/>
      <c r="BE131" s="760"/>
      <c r="BF131" s="761">
        <v>88.3</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767" t="s">
        <v>510</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511</v>
      </c>
      <c r="W132" s="771"/>
      <c r="X132" s="771"/>
      <c r="Y132" s="771"/>
      <c r="Z132" s="772"/>
      <c r="AA132" s="773">
        <v>13.652193970000001</v>
      </c>
      <c r="AB132" s="774"/>
      <c r="AC132" s="774"/>
      <c r="AD132" s="774"/>
      <c r="AE132" s="775"/>
      <c r="AF132" s="776">
        <v>10.983260359999999</v>
      </c>
      <c r="AG132" s="774"/>
      <c r="AH132" s="774"/>
      <c r="AI132" s="774"/>
      <c r="AJ132" s="775"/>
      <c r="AK132" s="776">
        <v>11.8192685</v>
      </c>
      <c r="AL132" s="774"/>
      <c r="AM132" s="774"/>
      <c r="AN132" s="774"/>
      <c r="AO132" s="775"/>
      <c r="AP132" s="777"/>
      <c r="AQ132" s="778"/>
      <c r="AR132" s="778"/>
      <c r="AS132" s="778"/>
      <c r="AT132" s="779"/>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512</v>
      </c>
      <c r="W133" s="750"/>
      <c r="X133" s="750"/>
      <c r="Y133" s="750"/>
      <c r="Z133" s="751"/>
      <c r="AA133" s="752">
        <v>13.8</v>
      </c>
      <c r="AB133" s="753"/>
      <c r="AC133" s="753"/>
      <c r="AD133" s="753"/>
      <c r="AE133" s="754"/>
      <c r="AF133" s="752">
        <v>12.7</v>
      </c>
      <c r="AG133" s="753"/>
      <c r="AH133" s="753"/>
      <c r="AI133" s="753"/>
      <c r="AJ133" s="754"/>
      <c r="AK133" s="752">
        <v>12.1</v>
      </c>
      <c r="AL133" s="753"/>
      <c r="AM133" s="753"/>
      <c r="AN133" s="753"/>
      <c r="AO133" s="754"/>
      <c r="AP133" s="755"/>
      <c r="AQ133" s="756"/>
      <c r="AR133" s="756"/>
      <c r="AS133" s="756"/>
      <c r="AT133" s="757"/>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E9CKLOrAPr/H3dJy2ODzzr1XehVdkbxQix+9Vg22u+FNnfMDkNQvMCp1WpD+8JG0XEIrMsqRmOo2zRKFJ4dBQw==" saltValue="P6gXPvhfyRTfuB2wEe3+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P1" zoomScale="86" zoomScaleNormal="85" zoomScaleSheetLayoutView="86" workbookViewId="0">
      <selection activeCell="BB31" sqref="BB31"/>
    </sheetView>
  </sheetViews>
  <sheetFormatPr defaultColWidth="0" defaultRowHeight="13.5" customHeight="1" zeroHeight="1" x14ac:dyDescent="0.15"/>
  <cols>
    <col min="1" max="120" width="2.75" style="259" customWidth="1"/>
    <col min="121" max="121" width="0" style="258" hidden="1" customWidth="1"/>
    <col min="122" max="16384" width="9" style="258" hidden="1"/>
  </cols>
  <sheetData>
    <row r="1" spans="1:120"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8"/>
    </row>
    <row r="17" spans="119:120" x14ac:dyDescent="0.15">
      <c r="DP17" s="258"/>
    </row>
    <row r="18" spans="119:120" x14ac:dyDescent="0.15"/>
    <row r="19" spans="119:120" x14ac:dyDescent="0.15"/>
    <row r="20" spans="119:120" x14ac:dyDescent="0.15">
      <c r="DO20" s="258"/>
      <c r="DP20" s="258"/>
    </row>
    <row r="21" spans="119:120" x14ac:dyDescent="0.15">
      <c r="DP21" s="258"/>
    </row>
    <row r="22" spans="119:120" x14ac:dyDescent="0.15"/>
    <row r="23" spans="119:120" x14ac:dyDescent="0.15">
      <c r="DO23" s="258"/>
      <c r="DP23" s="258"/>
    </row>
    <row r="24" spans="119:120" x14ac:dyDescent="0.15">
      <c r="DP24" s="258"/>
    </row>
    <row r="25" spans="119:120" x14ac:dyDescent="0.15">
      <c r="DP25" s="258"/>
    </row>
    <row r="26" spans="119:120" x14ac:dyDescent="0.15">
      <c r="DO26" s="258"/>
      <c r="DP26" s="258"/>
    </row>
    <row r="27" spans="119:120" x14ac:dyDescent="0.15"/>
    <row r="28" spans="119:120" x14ac:dyDescent="0.15">
      <c r="DO28" s="258"/>
      <c r="DP28" s="258"/>
    </row>
    <row r="29" spans="119:120" x14ac:dyDescent="0.15">
      <c r="DP29" s="258"/>
    </row>
    <row r="30" spans="119:120" x14ac:dyDescent="0.15"/>
    <row r="31" spans="119:120" x14ac:dyDescent="0.15">
      <c r="DO31" s="258"/>
      <c r="DP31" s="258"/>
    </row>
    <row r="32" spans="119:120" x14ac:dyDescent="0.15"/>
    <row r="33" spans="98:120" x14ac:dyDescent="0.15">
      <c r="DO33" s="258"/>
      <c r="DP33" s="258"/>
    </row>
    <row r="34" spans="98:120" x14ac:dyDescent="0.15">
      <c r="DM34" s="258"/>
    </row>
    <row r="35" spans="98:120" x14ac:dyDescent="0.15">
      <c r="CT35" s="258"/>
      <c r="CU35" s="258"/>
      <c r="CV35" s="258"/>
      <c r="CY35" s="258"/>
      <c r="CZ35" s="258"/>
      <c r="DA35" s="258"/>
      <c r="DD35" s="258"/>
      <c r="DE35" s="258"/>
      <c r="DF35" s="258"/>
      <c r="DI35" s="258"/>
      <c r="DJ35" s="258"/>
      <c r="DK35" s="258"/>
      <c r="DM35" s="258"/>
      <c r="DN35" s="258"/>
      <c r="DO35" s="258"/>
      <c r="DP35" s="258"/>
    </row>
    <row r="36" spans="98:120" x14ac:dyDescent="0.15"/>
    <row r="37" spans="98:120" x14ac:dyDescent="0.15">
      <c r="CW37" s="258"/>
      <c r="DB37" s="258"/>
      <c r="DG37" s="258"/>
      <c r="DL37" s="258"/>
      <c r="DP37" s="258"/>
    </row>
    <row r="38" spans="98:120" x14ac:dyDescent="0.15">
      <c r="CT38" s="258"/>
      <c r="CU38" s="258"/>
      <c r="CV38" s="258"/>
      <c r="CW38" s="258"/>
      <c r="CY38" s="258"/>
      <c r="CZ38" s="258"/>
      <c r="DA38" s="258"/>
      <c r="DB38" s="258"/>
      <c r="DD38" s="258"/>
      <c r="DE38" s="258"/>
      <c r="DF38" s="258"/>
      <c r="DG38" s="258"/>
      <c r="DI38" s="258"/>
      <c r="DJ38" s="258"/>
      <c r="DK38" s="258"/>
      <c r="DL38" s="258"/>
      <c r="DN38" s="258"/>
      <c r="DO38" s="258"/>
      <c r="DP38" s="25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8"/>
      <c r="DO49" s="258"/>
      <c r="DP49" s="25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8"/>
      <c r="CS63" s="258"/>
      <c r="CX63" s="258"/>
      <c r="DC63" s="258"/>
      <c r="DH63" s="258"/>
    </row>
    <row r="64" spans="22:120" x14ac:dyDescent="0.15">
      <c r="V64" s="258"/>
    </row>
    <row r="65" spans="15:120" x14ac:dyDescent="0.15">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x14ac:dyDescent="0.15">
      <c r="Q66" s="258"/>
      <c r="S66" s="258"/>
      <c r="U66" s="258"/>
      <c r="DM66" s="258"/>
    </row>
    <row r="67" spans="15:120" x14ac:dyDescent="0.15">
      <c r="O67" s="258"/>
      <c r="P67" s="258"/>
      <c r="R67" s="258"/>
      <c r="T67" s="258"/>
      <c r="Y67" s="258"/>
      <c r="CT67" s="258"/>
      <c r="CV67" s="258"/>
      <c r="CW67" s="258"/>
      <c r="CY67" s="258"/>
      <c r="DA67" s="258"/>
      <c r="DB67" s="258"/>
      <c r="DD67" s="258"/>
      <c r="DF67" s="258"/>
      <c r="DG67" s="258"/>
      <c r="DI67" s="258"/>
      <c r="DK67" s="258"/>
      <c r="DL67" s="258"/>
      <c r="DN67" s="258"/>
      <c r="DO67" s="258"/>
      <c r="DP67" s="258"/>
    </row>
    <row r="68" spans="15:120" x14ac:dyDescent="0.15"/>
    <row r="69" spans="15:120" x14ac:dyDescent="0.15"/>
    <row r="70" spans="15:120" x14ac:dyDescent="0.15"/>
    <row r="71" spans="15:120" x14ac:dyDescent="0.15"/>
    <row r="72" spans="15:120" x14ac:dyDescent="0.15">
      <c r="DP72" s="258"/>
    </row>
    <row r="73" spans="15:120" x14ac:dyDescent="0.15">
      <c r="DP73" s="25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8"/>
      <c r="CX96" s="258"/>
      <c r="DC96" s="258"/>
      <c r="DH96" s="258"/>
    </row>
    <row r="97" spans="24:120" x14ac:dyDescent="0.15">
      <c r="CS97" s="258"/>
      <c r="CX97" s="258"/>
      <c r="DC97" s="258"/>
      <c r="DH97" s="258"/>
      <c r="DP97" s="259" t="s">
        <v>513</v>
      </c>
    </row>
    <row r="98" spans="24:120" hidden="1" x14ac:dyDescent="0.15">
      <c r="CS98" s="258"/>
      <c r="CX98" s="258"/>
      <c r="DC98" s="258"/>
      <c r="DH98" s="258"/>
    </row>
    <row r="99" spans="24:120" hidden="1" x14ac:dyDescent="0.15">
      <c r="CS99" s="258"/>
      <c r="CX99" s="258"/>
      <c r="DC99" s="258"/>
      <c r="DH99" s="258"/>
    </row>
    <row r="101" spans="24:120" ht="12" hidden="1" customHeight="1" x14ac:dyDescent="0.15">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15">
      <c r="CU102" s="258"/>
      <c r="CZ102" s="258"/>
      <c r="DE102" s="258"/>
      <c r="DJ102" s="258"/>
      <c r="DM102" s="258"/>
    </row>
    <row r="103" spans="24:120" hidden="1" x14ac:dyDescent="0.15">
      <c r="CT103" s="258"/>
      <c r="CV103" s="258"/>
      <c r="CW103" s="258"/>
      <c r="CY103" s="258"/>
      <c r="DA103" s="258"/>
      <c r="DB103" s="258"/>
      <c r="DD103" s="258"/>
      <c r="DF103" s="258"/>
      <c r="DG103" s="258"/>
      <c r="DI103" s="258"/>
      <c r="DK103" s="258"/>
      <c r="DL103" s="258"/>
      <c r="DM103" s="258"/>
      <c r="DN103" s="258"/>
      <c r="DO103" s="258"/>
      <c r="DP103" s="258"/>
    </row>
    <row r="104" spans="24:120" hidden="1" x14ac:dyDescent="0.15">
      <c r="CV104" s="258"/>
      <c r="CW104" s="258"/>
      <c r="DA104" s="258"/>
      <c r="DB104" s="258"/>
      <c r="DF104" s="258"/>
      <c r="DG104" s="258"/>
      <c r="DK104" s="258"/>
      <c r="DL104" s="258"/>
      <c r="DN104" s="258"/>
      <c r="DO104" s="258"/>
      <c r="DP104" s="258"/>
    </row>
    <row r="105" spans="24:120" ht="12.75" hidden="1" customHeight="1" x14ac:dyDescent="0.15"/>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CJ89" sqref="CJ89"/>
    </sheetView>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row r="3" spans="2:116" x14ac:dyDescent="0.15"/>
    <row r="4" spans="2:116" x14ac:dyDescent="0.15">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x14ac:dyDescent="0.15">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x14ac:dyDescent="0.15"/>
    <row r="20" spans="9:116" x14ac:dyDescent="0.15"/>
    <row r="21" spans="9:116" x14ac:dyDescent="0.15">
      <c r="DL21" s="258"/>
    </row>
    <row r="22" spans="9:116" x14ac:dyDescent="0.15">
      <c r="DI22" s="258"/>
      <c r="DJ22" s="258"/>
      <c r="DK22" s="258"/>
      <c r="DL22" s="258"/>
    </row>
    <row r="23" spans="9:116" x14ac:dyDescent="0.15">
      <c r="CY23" s="258"/>
      <c r="CZ23" s="258"/>
      <c r="DA23" s="258"/>
      <c r="DB23" s="258"/>
      <c r="DC23" s="258"/>
      <c r="DD23" s="258"/>
      <c r="DE23" s="258"/>
      <c r="DF23" s="258"/>
      <c r="DG23" s="258"/>
      <c r="DH23" s="258"/>
      <c r="DI23" s="258"/>
      <c r="DJ23" s="258"/>
      <c r="DK23" s="258"/>
      <c r="DL23" s="25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8"/>
      <c r="DA35" s="258"/>
      <c r="DB35" s="258"/>
      <c r="DC35" s="258"/>
      <c r="DD35" s="258"/>
      <c r="DE35" s="258"/>
      <c r="DF35" s="258"/>
      <c r="DG35" s="258"/>
      <c r="DH35" s="258"/>
      <c r="DI35" s="258"/>
      <c r="DJ35" s="258"/>
      <c r="DK35" s="258"/>
      <c r="DL35" s="258"/>
    </row>
    <row r="36" spans="15:116" x14ac:dyDescent="0.15"/>
    <row r="37" spans="15:116" x14ac:dyDescent="0.15">
      <c r="DL37" s="258"/>
    </row>
    <row r="38" spans="15:116" x14ac:dyDescent="0.15">
      <c r="DI38" s="258"/>
      <c r="DJ38" s="258"/>
      <c r="DK38" s="258"/>
      <c r="DL38" s="258"/>
    </row>
    <row r="39" spans="15:116" x14ac:dyDescent="0.15"/>
    <row r="40" spans="15:116" x14ac:dyDescent="0.15"/>
    <row r="41" spans="15:116" x14ac:dyDescent="0.15"/>
    <row r="42" spans="15:116" x14ac:dyDescent="0.15"/>
    <row r="43" spans="15:116" x14ac:dyDescent="0.15">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x14ac:dyDescent="0.15">
      <c r="DL44" s="258"/>
    </row>
    <row r="45" spans="15:116" x14ac:dyDescent="0.15"/>
    <row r="46" spans="15:116" x14ac:dyDescent="0.15">
      <c r="DA46" s="258"/>
      <c r="DB46" s="258"/>
      <c r="DC46" s="258"/>
      <c r="DD46" s="258"/>
      <c r="DE46" s="258"/>
      <c r="DF46" s="258"/>
      <c r="DG46" s="258"/>
      <c r="DH46" s="258"/>
      <c r="DI46" s="258"/>
      <c r="DJ46" s="258"/>
      <c r="DK46" s="258"/>
      <c r="DL46" s="258"/>
    </row>
    <row r="47" spans="15:116" x14ac:dyDescent="0.15"/>
    <row r="48" spans="15:116" x14ac:dyDescent="0.15"/>
    <row r="49" spans="104:116" x14ac:dyDescent="0.15"/>
    <row r="50" spans="104:116" x14ac:dyDescent="0.15">
      <c r="CZ50" s="258"/>
      <c r="DA50" s="258"/>
      <c r="DB50" s="258"/>
      <c r="DC50" s="258"/>
      <c r="DD50" s="258"/>
      <c r="DE50" s="258"/>
      <c r="DF50" s="258"/>
      <c r="DG50" s="258"/>
      <c r="DH50" s="258"/>
      <c r="DI50" s="258"/>
      <c r="DJ50" s="258"/>
      <c r="DK50" s="258"/>
      <c r="DL50" s="258"/>
    </row>
    <row r="51" spans="104:116" x14ac:dyDescent="0.15"/>
    <row r="52" spans="104:116" x14ac:dyDescent="0.15"/>
    <row r="53" spans="104:116" x14ac:dyDescent="0.15">
      <c r="DL53" s="25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8"/>
      <c r="DD67" s="258"/>
      <c r="DE67" s="258"/>
      <c r="DF67" s="258"/>
      <c r="DG67" s="258"/>
      <c r="DH67" s="258"/>
      <c r="DI67" s="258"/>
      <c r="DJ67" s="258"/>
      <c r="DK67" s="258"/>
      <c r="DL67" s="25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Vb+BW4GtGB7MqCjE02etepCWTppkWWfaUaLiRuyrgVDa6xHG5/ojvfom1BSUN2EinVg0Fk7y+eFv2RyuoY4Og==" saltValue="ygUh1vZeDPj+jU8tvvLhn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514</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515</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47" t="s">
        <v>516</v>
      </c>
      <c r="AP7" s="271"/>
      <c r="AQ7" s="272" t="s">
        <v>517</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48"/>
      <c r="AP8" s="277" t="s">
        <v>518</v>
      </c>
      <c r="AQ8" s="278" t="s">
        <v>519</v>
      </c>
      <c r="AR8" s="279" t="s">
        <v>520</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59" t="s">
        <v>521</v>
      </c>
      <c r="AL9" s="1160"/>
      <c r="AM9" s="1160"/>
      <c r="AN9" s="1161"/>
      <c r="AO9" s="280">
        <v>4627159</v>
      </c>
      <c r="AP9" s="280">
        <v>139192</v>
      </c>
      <c r="AQ9" s="281">
        <v>87308</v>
      </c>
      <c r="AR9" s="282">
        <v>59.4</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59" t="s">
        <v>522</v>
      </c>
      <c r="AL10" s="1160"/>
      <c r="AM10" s="1160"/>
      <c r="AN10" s="1161"/>
      <c r="AO10" s="283">
        <v>457</v>
      </c>
      <c r="AP10" s="283">
        <v>14</v>
      </c>
      <c r="AQ10" s="284">
        <v>7758</v>
      </c>
      <c r="AR10" s="285">
        <v>-99.8</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59" t="s">
        <v>523</v>
      </c>
      <c r="AL11" s="1160"/>
      <c r="AM11" s="1160"/>
      <c r="AN11" s="1161"/>
      <c r="AO11" s="283">
        <v>445916</v>
      </c>
      <c r="AP11" s="283">
        <v>13414</v>
      </c>
      <c r="AQ11" s="284">
        <v>2064</v>
      </c>
      <c r="AR11" s="285">
        <v>549.9</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59" t="s">
        <v>524</v>
      </c>
      <c r="AL12" s="1160"/>
      <c r="AM12" s="1160"/>
      <c r="AN12" s="1161"/>
      <c r="AO12" s="283">
        <v>1031</v>
      </c>
      <c r="AP12" s="283">
        <v>31</v>
      </c>
      <c r="AQ12" s="284">
        <v>9</v>
      </c>
      <c r="AR12" s="285">
        <v>244.4</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59" t="s">
        <v>525</v>
      </c>
      <c r="AL13" s="1160"/>
      <c r="AM13" s="1160"/>
      <c r="AN13" s="1161"/>
      <c r="AO13" s="283">
        <v>173812</v>
      </c>
      <c r="AP13" s="283">
        <v>5229</v>
      </c>
      <c r="AQ13" s="284">
        <v>2858</v>
      </c>
      <c r="AR13" s="285">
        <v>83</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59" t="s">
        <v>526</v>
      </c>
      <c r="AL14" s="1160"/>
      <c r="AM14" s="1160"/>
      <c r="AN14" s="1161"/>
      <c r="AO14" s="283">
        <v>122466</v>
      </c>
      <c r="AP14" s="283">
        <v>3684</v>
      </c>
      <c r="AQ14" s="284">
        <v>1616</v>
      </c>
      <c r="AR14" s="285">
        <v>128</v>
      </c>
    </row>
    <row r="15" spans="1:46" ht="13.5" customHeight="1"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62" t="s">
        <v>527</v>
      </c>
      <c r="AL15" s="1163"/>
      <c r="AM15" s="1163"/>
      <c r="AN15" s="1164"/>
      <c r="AO15" s="283">
        <v>-341180</v>
      </c>
      <c r="AP15" s="283">
        <v>-10263</v>
      </c>
      <c r="AQ15" s="284">
        <v>-6164</v>
      </c>
      <c r="AR15" s="285">
        <v>66.5</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62" t="s">
        <v>184</v>
      </c>
      <c r="AL16" s="1163"/>
      <c r="AM16" s="1163"/>
      <c r="AN16" s="1164"/>
      <c r="AO16" s="283">
        <v>5029661</v>
      </c>
      <c r="AP16" s="283">
        <v>151300</v>
      </c>
      <c r="AQ16" s="284">
        <v>95448</v>
      </c>
      <c r="AR16" s="285">
        <v>58.5</v>
      </c>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528</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529</v>
      </c>
      <c r="AP20" s="292" t="s">
        <v>530</v>
      </c>
      <c r="AQ20" s="293" t="s">
        <v>531</v>
      </c>
      <c r="AR20" s="294"/>
    </row>
    <row r="21" spans="1:46" s="300" customFormat="1" x14ac:dyDescent="0.15">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65" t="s">
        <v>532</v>
      </c>
      <c r="AL21" s="1166"/>
      <c r="AM21" s="1166"/>
      <c r="AN21" s="1167"/>
      <c r="AO21" s="296">
        <v>13.06</v>
      </c>
      <c r="AP21" s="297">
        <v>8.85</v>
      </c>
      <c r="AQ21" s="298">
        <v>4.21</v>
      </c>
      <c r="AR21" s="266"/>
      <c r="AS21" s="299"/>
      <c r="AT21" s="295"/>
    </row>
    <row r="22" spans="1:46" s="300" customFormat="1" x14ac:dyDescent="0.15">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65" t="s">
        <v>533</v>
      </c>
      <c r="AL22" s="1166"/>
      <c r="AM22" s="1166"/>
      <c r="AN22" s="1167"/>
      <c r="AO22" s="301">
        <v>98.2</v>
      </c>
      <c r="AP22" s="302">
        <v>97.5</v>
      </c>
      <c r="AQ22" s="303">
        <v>0.7</v>
      </c>
      <c r="AR22" s="287"/>
      <c r="AS22" s="299"/>
      <c r="AT22" s="295"/>
    </row>
    <row r="23" spans="1:46" s="300" customFormat="1" x14ac:dyDescent="0.15">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x14ac:dyDescent="0.15">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x14ac:dyDescent="0.15">
      <c r="A26" s="1158" t="s">
        <v>534</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6"/>
    </row>
    <row r="27" spans="1:46" x14ac:dyDescent="0.15">
      <c r="A27" s="308"/>
      <c r="AO27" s="261"/>
      <c r="AP27" s="261"/>
      <c r="AQ27" s="261"/>
      <c r="AR27" s="261"/>
      <c r="AS27" s="261"/>
      <c r="AT27" s="261"/>
    </row>
    <row r="28" spans="1:46" ht="17.25" x14ac:dyDescent="0.15">
      <c r="A28" s="262" t="s">
        <v>535</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536</v>
      </c>
      <c r="AL29" s="266"/>
      <c r="AM29" s="266"/>
      <c r="AN29" s="266"/>
      <c r="AO29" s="261"/>
      <c r="AP29" s="261"/>
      <c r="AQ29" s="261"/>
      <c r="AR29" s="261"/>
      <c r="AS29" s="310"/>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47" t="s">
        <v>516</v>
      </c>
      <c r="AP30" s="271"/>
      <c r="AQ30" s="272" t="s">
        <v>517</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48"/>
      <c r="AP31" s="277" t="s">
        <v>518</v>
      </c>
      <c r="AQ31" s="278" t="s">
        <v>519</v>
      </c>
      <c r="AR31" s="279" t="s">
        <v>520</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49" t="s">
        <v>537</v>
      </c>
      <c r="AL32" s="1150"/>
      <c r="AM32" s="1150"/>
      <c r="AN32" s="1151"/>
      <c r="AO32" s="311">
        <v>3235797</v>
      </c>
      <c r="AP32" s="311">
        <v>97338</v>
      </c>
      <c r="AQ32" s="312">
        <v>54035</v>
      </c>
      <c r="AR32" s="313">
        <v>80.099999999999994</v>
      </c>
    </row>
    <row r="33" spans="1:46"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49" t="s">
        <v>538</v>
      </c>
      <c r="AL33" s="1150"/>
      <c r="AM33" s="1150"/>
      <c r="AN33" s="1151"/>
      <c r="AO33" s="311" t="s">
        <v>539</v>
      </c>
      <c r="AP33" s="311" t="s">
        <v>539</v>
      </c>
      <c r="AQ33" s="312" t="s">
        <v>539</v>
      </c>
      <c r="AR33" s="313" t="s">
        <v>539</v>
      </c>
    </row>
    <row r="34" spans="1:46"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49" t="s">
        <v>540</v>
      </c>
      <c r="AL34" s="1150"/>
      <c r="AM34" s="1150"/>
      <c r="AN34" s="1151"/>
      <c r="AO34" s="311" t="s">
        <v>539</v>
      </c>
      <c r="AP34" s="311" t="s">
        <v>539</v>
      </c>
      <c r="AQ34" s="312">
        <v>20</v>
      </c>
      <c r="AR34" s="313" t="s">
        <v>539</v>
      </c>
    </row>
    <row r="35" spans="1:46"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49" t="s">
        <v>541</v>
      </c>
      <c r="AL35" s="1150"/>
      <c r="AM35" s="1150"/>
      <c r="AN35" s="1151"/>
      <c r="AO35" s="311">
        <v>743909</v>
      </c>
      <c r="AP35" s="311">
        <v>22378</v>
      </c>
      <c r="AQ35" s="312">
        <v>18791</v>
      </c>
      <c r="AR35" s="313">
        <v>19.100000000000001</v>
      </c>
    </row>
    <row r="36" spans="1:46"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49" t="s">
        <v>542</v>
      </c>
      <c r="AL36" s="1150"/>
      <c r="AM36" s="1150"/>
      <c r="AN36" s="1151"/>
      <c r="AO36" s="311" t="s">
        <v>539</v>
      </c>
      <c r="AP36" s="311" t="s">
        <v>539</v>
      </c>
      <c r="AQ36" s="312">
        <v>2664</v>
      </c>
      <c r="AR36" s="313" t="s">
        <v>539</v>
      </c>
    </row>
    <row r="37" spans="1:46"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49" t="s">
        <v>543</v>
      </c>
      <c r="AL37" s="1150"/>
      <c r="AM37" s="1150"/>
      <c r="AN37" s="1151"/>
      <c r="AO37" s="311">
        <v>131939</v>
      </c>
      <c r="AP37" s="311">
        <v>3969</v>
      </c>
      <c r="AQ37" s="312">
        <v>620</v>
      </c>
      <c r="AR37" s="313">
        <v>540.20000000000005</v>
      </c>
    </row>
    <row r="38" spans="1:46"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52" t="s">
        <v>544</v>
      </c>
      <c r="AL38" s="1153"/>
      <c r="AM38" s="1153"/>
      <c r="AN38" s="1154"/>
      <c r="AO38" s="314">
        <v>97</v>
      </c>
      <c r="AP38" s="314">
        <v>3</v>
      </c>
      <c r="AQ38" s="315">
        <v>2</v>
      </c>
      <c r="AR38" s="303">
        <v>50</v>
      </c>
      <c r="AS38" s="310"/>
    </row>
    <row r="39" spans="1:46"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52" t="s">
        <v>545</v>
      </c>
      <c r="AL39" s="1153"/>
      <c r="AM39" s="1153"/>
      <c r="AN39" s="1154"/>
      <c r="AO39" s="311">
        <v>-124401</v>
      </c>
      <c r="AP39" s="311">
        <v>-3742</v>
      </c>
      <c r="AQ39" s="312">
        <v>-4196</v>
      </c>
      <c r="AR39" s="313">
        <v>-10.8</v>
      </c>
      <c r="AS39" s="310"/>
    </row>
    <row r="40" spans="1:46"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49" t="s">
        <v>546</v>
      </c>
      <c r="AL40" s="1150"/>
      <c r="AM40" s="1150"/>
      <c r="AN40" s="1151"/>
      <c r="AO40" s="311">
        <v>-2687210</v>
      </c>
      <c r="AP40" s="311">
        <v>-80835</v>
      </c>
      <c r="AQ40" s="312">
        <v>-50476</v>
      </c>
      <c r="AR40" s="313">
        <v>60.1</v>
      </c>
      <c r="AS40" s="310"/>
    </row>
    <row r="41" spans="1:46"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55" t="s">
        <v>296</v>
      </c>
      <c r="AL41" s="1156"/>
      <c r="AM41" s="1156"/>
      <c r="AN41" s="1157"/>
      <c r="AO41" s="311">
        <v>1300131</v>
      </c>
      <c r="AP41" s="311">
        <v>39110</v>
      </c>
      <c r="AQ41" s="312">
        <v>21460</v>
      </c>
      <c r="AR41" s="313">
        <v>82.2</v>
      </c>
      <c r="AS41" s="310"/>
    </row>
    <row r="42" spans="1:46"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t="s">
        <v>547</v>
      </c>
      <c r="AL42" s="261"/>
      <c r="AM42" s="261"/>
      <c r="AN42" s="261"/>
      <c r="AO42" s="261"/>
      <c r="AP42" s="261"/>
      <c r="AQ42" s="287"/>
      <c r="AR42" s="287"/>
      <c r="AS42" s="310"/>
    </row>
    <row r="43" spans="1:46" x14ac:dyDescent="0.15">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x14ac:dyDescent="0.15">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15">
      <c r="A47" s="320" t="s">
        <v>548</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549</v>
      </c>
      <c r="AL48" s="321"/>
      <c r="AM48" s="321"/>
      <c r="AN48" s="321"/>
      <c r="AO48" s="321"/>
      <c r="AP48" s="321"/>
      <c r="AQ48" s="322"/>
      <c r="AR48" s="321"/>
    </row>
    <row r="49" spans="1:4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42" t="s">
        <v>516</v>
      </c>
      <c r="AN49" s="1144" t="s">
        <v>550</v>
      </c>
      <c r="AO49" s="1145"/>
      <c r="AP49" s="1145"/>
      <c r="AQ49" s="1145"/>
      <c r="AR49" s="1146"/>
    </row>
    <row r="50" spans="1:4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43"/>
      <c r="AN50" s="327" t="s">
        <v>551</v>
      </c>
      <c r="AO50" s="328" t="s">
        <v>552</v>
      </c>
      <c r="AP50" s="329" t="s">
        <v>553</v>
      </c>
      <c r="AQ50" s="330" t="s">
        <v>554</v>
      </c>
      <c r="AR50" s="331" t="s">
        <v>555</v>
      </c>
    </row>
    <row r="51" spans="1:4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556</v>
      </c>
      <c r="AL51" s="324"/>
      <c r="AM51" s="332">
        <v>2354126</v>
      </c>
      <c r="AN51" s="333">
        <v>66222</v>
      </c>
      <c r="AO51" s="334">
        <v>40.6</v>
      </c>
      <c r="AP51" s="335">
        <v>88968</v>
      </c>
      <c r="AQ51" s="336">
        <v>6.8</v>
      </c>
      <c r="AR51" s="337">
        <v>33.799999999999997</v>
      </c>
    </row>
    <row r="52" spans="1:4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557</v>
      </c>
      <c r="AM52" s="340">
        <v>1203884</v>
      </c>
      <c r="AN52" s="341">
        <v>33865</v>
      </c>
      <c r="AO52" s="342">
        <v>27.7</v>
      </c>
      <c r="AP52" s="343">
        <v>45482</v>
      </c>
      <c r="AQ52" s="344">
        <v>5.5</v>
      </c>
      <c r="AR52" s="345">
        <v>22.2</v>
      </c>
    </row>
    <row r="53" spans="1:4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558</v>
      </c>
      <c r="AL53" s="324"/>
      <c r="AM53" s="332">
        <v>2351442</v>
      </c>
      <c r="AN53" s="333">
        <v>67350</v>
      </c>
      <c r="AO53" s="334">
        <v>1.7</v>
      </c>
      <c r="AP53" s="335">
        <v>85173</v>
      </c>
      <c r="AQ53" s="336">
        <v>-4.3</v>
      </c>
      <c r="AR53" s="337">
        <v>6</v>
      </c>
    </row>
    <row r="54" spans="1:4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557</v>
      </c>
      <c r="AM54" s="340">
        <v>1373678</v>
      </c>
      <c r="AN54" s="341">
        <v>39345</v>
      </c>
      <c r="AO54" s="342">
        <v>16.2</v>
      </c>
      <c r="AP54" s="343">
        <v>43913</v>
      </c>
      <c r="AQ54" s="344">
        <v>-3.4</v>
      </c>
      <c r="AR54" s="345">
        <v>19.600000000000001</v>
      </c>
    </row>
    <row r="55" spans="1:4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559</v>
      </c>
      <c r="AL55" s="324"/>
      <c r="AM55" s="332">
        <v>4046156</v>
      </c>
      <c r="AN55" s="333">
        <v>117795</v>
      </c>
      <c r="AO55" s="334">
        <v>74.900000000000006</v>
      </c>
      <c r="AP55" s="335">
        <v>94081</v>
      </c>
      <c r="AQ55" s="336">
        <v>10.5</v>
      </c>
      <c r="AR55" s="337">
        <v>64.400000000000006</v>
      </c>
    </row>
    <row r="56" spans="1:4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557</v>
      </c>
      <c r="AM56" s="340">
        <v>2400509</v>
      </c>
      <c r="AN56" s="341">
        <v>69886</v>
      </c>
      <c r="AO56" s="342">
        <v>77.599999999999994</v>
      </c>
      <c r="AP56" s="343">
        <v>48949</v>
      </c>
      <c r="AQ56" s="344">
        <v>11.5</v>
      </c>
      <c r="AR56" s="345">
        <v>66.099999999999994</v>
      </c>
    </row>
    <row r="57" spans="1:4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560</v>
      </c>
      <c r="AL57" s="324"/>
      <c r="AM57" s="332">
        <v>4603482</v>
      </c>
      <c r="AN57" s="333">
        <v>136198</v>
      </c>
      <c r="AO57" s="334">
        <v>15.6</v>
      </c>
      <c r="AP57" s="335">
        <v>92632</v>
      </c>
      <c r="AQ57" s="336">
        <v>-1.5</v>
      </c>
      <c r="AR57" s="337">
        <v>17.100000000000001</v>
      </c>
    </row>
    <row r="58" spans="1:4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557</v>
      </c>
      <c r="AM58" s="340">
        <v>2520440</v>
      </c>
      <c r="AN58" s="341">
        <v>74569</v>
      </c>
      <c r="AO58" s="342">
        <v>6.7</v>
      </c>
      <c r="AP58" s="343">
        <v>47978</v>
      </c>
      <c r="AQ58" s="344">
        <v>-2</v>
      </c>
      <c r="AR58" s="345">
        <v>8.6999999999999993</v>
      </c>
    </row>
    <row r="59" spans="1:4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561</v>
      </c>
      <c r="AL59" s="324"/>
      <c r="AM59" s="332">
        <v>5295277</v>
      </c>
      <c r="AN59" s="333">
        <v>159290</v>
      </c>
      <c r="AO59" s="334">
        <v>17</v>
      </c>
      <c r="AP59" s="335">
        <v>69604</v>
      </c>
      <c r="AQ59" s="336">
        <v>-24.9</v>
      </c>
      <c r="AR59" s="337">
        <v>41.9</v>
      </c>
    </row>
    <row r="60" spans="1:4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557</v>
      </c>
      <c r="AM60" s="340">
        <v>3050158</v>
      </c>
      <c r="AN60" s="341">
        <v>91753</v>
      </c>
      <c r="AO60" s="342">
        <v>23</v>
      </c>
      <c r="AP60" s="343">
        <v>36247</v>
      </c>
      <c r="AQ60" s="344">
        <v>-24.5</v>
      </c>
      <c r="AR60" s="345">
        <v>47.5</v>
      </c>
    </row>
    <row r="61" spans="1:4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562</v>
      </c>
      <c r="AL61" s="346"/>
      <c r="AM61" s="347">
        <v>3730097</v>
      </c>
      <c r="AN61" s="348">
        <v>109371</v>
      </c>
      <c r="AO61" s="349">
        <v>30</v>
      </c>
      <c r="AP61" s="350">
        <v>86092</v>
      </c>
      <c r="AQ61" s="351">
        <v>-2.7</v>
      </c>
      <c r="AR61" s="337">
        <v>32.700000000000003</v>
      </c>
    </row>
    <row r="62" spans="1:4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557</v>
      </c>
      <c r="AM62" s="340">
        <v>2109734</v>
      </c>
      <c r="AN62" s="341">
        <v>61884</v>
      </c>
      <c r="AO62" s="342">
        <v>30.2</v>
      </c>
      <c r="AP62" s="343">
        <v>44514</v>
      </c>
      <c r="AQ62" s="344">
        <v>-2.6</v>
      </c>
      <c r="AR62" s="345">
        <v>32.799999999999997</v>
      </c>
    </row>
    <row r="63" spans="1:4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UyhFAlBdzQIAz9oaCNbh++Vmlg4lBxVYa7771zyVZAujXMCyr4DNk/3IzA72iDPcSS8aTDSq/38EMn0nPZxpqg==" saltValue="8VSTPSe6Z3WLZFEFsmGb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9" customWidth="1"/>
    <col min="126" max="16384" width="9" style="258" hidden="1"/>
  </cols>
  <sheetData>
    <row r="1" spans="2:125"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x14ac:dyDescent="0.15">
      <c r="B2" s="258"/>
      <c r="DG2" s="258"/>
    </row>
    <row r="3" spans="2: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x14ac:dyDescent="0.15"/>
    <row r="5" spans="2:125" x14ac:dyDescent="0.15"/>
    <row r="6" spans="2:125" x14ac:dyDescent="0.15"/>
    <row r="7" spans="2:125" x14ac:dyDescent="0.15"/>
    <row r="8" spans="2:125" x14ac:dyDescent="0.15"/>
    <row r="9" spans="2:125" x14ac:dyDescent="0.15">
      <c r="DU9" s="25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8"/>
    </row>
    <row r="18" spans="125:125" x14ac:dyDescent="0.15"/>
    <row r="19" spans="125:125" x14ac:dyDescent="0.15"/>
    <row r="20" spans="125:125" x14ac:dyDescent="0.15">
      <c r="DU20" s="258"/>
    </row>
    <row r="21" spans="125:125" x14ac:dyDescent="0.15">
      <c r="DU21" s="25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8"/>
    </row>
    <row r="29" spans="125:125" x14ac:dyDescent="0.15"/>
    <row r="30" spans="125:125" x14ac:dyDescent="0.15"/>
    <row r="31" spans="125:125" x14ac:dyDescent="0.15"/>
    <row r="32" spans="125:125" x14ac:dyDescent="0.15"/>
    <row r="33" spans="2:125" x14ac:dyDescent="0.15">
      <c r="B33" s="258"/>
      <c r="G33" s="258"/>
      <c r="I33" s="258"/>
    </row>
    <row r="34" spans="2:125" x14ac:dyDescent="0.15">
      <c r="C34" s="258"/>
      <c r="P34" s="258"/>
      <c r="DE34" s="258"/>
      <c r="DH34" s="258"/>
    </row>
    <row r="35" spans="2:125" x14ac:dyDescent="0.15">
      <c r="D35" s="258"/>
      <c r="E35" s="258"/>
      <c r="DG35" s="258"/>
      <c r="DJ35" s="258"/>
      <c r="DP35" s="258"/>
      <c r="DQ35" s="258"/>
      <c r="DR35" s="258"/>
      <c r="DS35" s="258"/>
      <c r="DT35" s="258"/>
      <c r="DU35" s="258"/>
    </row>
    <row r="36" spans="2:125" x14ac:dyDescent="0.1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x14ac:dyDescent="0.15">
      <c r="DU37" s="258"/>
    </row>
    <row r="38" spans="2:125" x14ac:dyDescent="0.15">
      <c r="DT38" s="258"/>
      <c r="DU38" s="258"/>
    </row>
    <row r="39" spans="2:125" x14ac:dyDescent="0.15"/>
    <row r="40" spans="2:125" x14ac:dyDescent="0.15">
      <c r="DH40" s="258"/>
    </row>
    <row r="41" spans="2:125" x14ac:dyDescent="0.15">
      <c r="DE41" s="258"/>
    </row>
    <row r="42" spans="2:125" x14ac:dyDescent="0.15">
      <c r="DG42" s="258"/>
      <c r="DJ42" s="258"/>
    </row>
    <row r="43" spans="2:125" x14ac:dyDescent="0.1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x14ac:dyDescent="0.15">
      <c r="DU44" s="258"/>
    </row>
    <row r="45" spans="2:125" x14ac:dyDescent="0.15"/>
    <row r="46" spans="2:125" x14ac:dyDescent="0.15"/>
    <row r="47" spans="2:125" x14ac:dyDescent="0.15"/>
    <row r="48" spans="2:125" x14ac:dyDescent="0.15">
      <c r="DT48" s="258"/>
      <c r="DU48" s="258"/>
    </row>
    <row r="49" spans="120:125" x14ac:dyDescent="0.15">
      <c r="DU49" s="258"/>
    </row>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8"/>
    </row>
    <row r="83" spans="116:125" x14ac:dyDescent="0.15">
      <c r="DM83" s="258"/>
      <c r="DN83" s="258"/>
      <c r="DO83" s="258"/>
      <c r="DP83" s="258"/>
      <c r="DQ83" s="258"/>
      <c r="DR83" s="258"/>
      <c r="DS83" s="258"/>
      <c r="DT83" s="258"/>
      <c r="DU83" s="258"/>
    </row>
    <row r="84" spans="116:125" x14ac:dyDescent="0.15"/>
    <row r="85" spans="116:125" x14ac:dyDescent="0.15"/>
    <row r="86" spans="116:125" x14ac:dyDescent="0.15"/>
    <row r="87" spans="116:125" x14ac:dyDescent="0.15"/>
    <row r="88" spans="116:125" x14ac:dyDescent="0.15">
      <c r="DU88" s="25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8"/>
      <c r="DT94" s="258"/>
      <c r="DU94" s="258"/>
    </row>
    <row r="95" spans="116:125" ht="13.5" customHeight="1" x14ac:dyDescent="0.15">
      <c r="DU95" s="25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564</v>
      </c>
    </row>
    <row r="120" spans="125:125" ht="13.5" hidden="1" customHeight="1" x14ac:dyDescent="0.15"/>
    <row r="121" spans="125:125" ht="13.5" hidden="1" customHeight="1" x14ac:dyDescent="0.15">
      <c r="DU121" s="258"/>
    </row>
  </sheetData>
  <sheetProtection algorithmName="SHA-512" hashValue="SNfQRfya5EO/LPfZmhhg/bpx4fJM8U0gdNAlno6zxkquOHcBrHi7kz5423NOf7Y5C3v4uBpVlvuojXaSo+4C7g==" saltValue="NT9+hxz1uuFEBajl8PiKq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E102" sqref="AE102"/>
    </sheetView>
  </sheetViews>
  <sheetFormatPr defaultColWidth="0" defaultRowHeight="13.5" customHeight="1" zeroHeight="1" x14ac:dyDescent="0.15"/>
  <cols>
    <col min="1" max="125" width="2.5" style="259" customWidth="1"/>
    <col min="126" max="142" width="0" style="258" hidden="1" customWidth="1"/>
    <col min="143"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T2" s="258"/>
    </row>
    <row r="3" spans="1:125"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8"/>
      <c r="G33" s="258"/>
      <c r="I33" s="258"/>
    </row>
    <row r="34" spans="2:125" x14ac:dyDescent="0.15">
      <c r="C34" s="258"/>
      <c r="P34" s="258"/>
      <c r="R34" s="258"/>
      <c r="U34" s="258"/>
    </row>
    <row r="35" spans="2:125" x14ac:dyDescent="0.1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x14ac:dyDescent="0.15">
      <c r="F36" s="258"/>
      <c r="H36" s="258"/>
      <c r="J36" s="258"/>
      <c r="K36" s="258"/>
      <c r="L36" s="258"/>
      <c r="M36" s="258"/>
      <c r="N36" s="258"/>
      <c r="O36" s="258"/>
      <c r="Q36" s="258"/>
      <c r="S36" s="258"/>
      <c r="V36" s="258"/>
    </row>
    <row r="37" spans="2:125" x14ac:dyDescent="0.15"/>
    <row r="38" spans="2:125" x14ac:dyDescent="0.15"/>
    <row r="39" spans="2:125" x14ac:dyDescent="0.15"/>
    <row r="40" spans="2:125" x14ac:dyDescent="0.15">
      <c r="U40" s="258"/>
    </row>
    <row r="41" spans="2:125" x14ac:dyDescent="0.15">
      <c r="R41" s="258"/>
    </row>
    <row r="42" spans="2:125" x14ac:dyDescent="0.1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x14ac:dyDescent="0.15">
      <c r="Q43" s="258"/>
      <c r="S43" s="258"/>
      <c r="V43" s="25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sheetData>
  <sheetProtection algorithmName="SHA-512" hashValue="Z3Xv9cFaOhJUa0+8Uemrgy9On1URKxK+D1A9QtfidxLNCJX0t2lgddwJxOjsuUnQCeduFDgj0HOpxk1pZmwDzw==" saltValue="DSNypFpy4c3XjPprnull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2"/>
  <sheetViews>
    <sheetView showGridLines="0" topLeftCell="A19"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68" t="s">
        <v>3</v>
      </c>
      <c r="D47" s="1168"/>
      <c r="E47" s="1169"/>
      <c r="F47" s="11">
        <v>13.26</v>
      </c>
      <c r="G47" s="12">
        <v>10.81</v>
      </c>
      <c r="H47" s="12">
        <v>12.32</v>
      </c>
      <c r="I47" s="12">
        <v>12.11</v>
      </c>
      <c r="J47" s="13">
        <v>11.87</v>
      </c>
    </row>
    <row r="48" spans="2:10" ht="57.75" customHeight="1" x14ac:dyDescent="0.15">
      <c r="B48" s="14"/>
      <c r="C48" s="1170" t="s">
        <v>4</v>
      </c>
      <c r="D48" s="1170"/>
      <c r="E48" s="1171"/>
      <c r="F48" s="15">
        <v>2.1</v>
      </c>
      <c r="G48" s="16">
        <v>2.36</v>
      </c>
      <c r="H48" s="16">
        <v>2.93</v>
      </c>
      <c r="I48" s="16">
        <v>2.19</v>
      </c>
      <c r="J48" s="17">
        <v>6.05</v>
      </c>
    </row>
    <row r="49" spans="2:10" ht="57.75" customHeight="1" thickBot="1" x14ac:dyDescent="0.2">
      <c r="B49" s="18"/>
      <c r="C49" s="1172" t="s">
        <v>5</v>
      </c>
      <c r="D49" s="1172"/>
      <c r="E49" s="1173"/>
      <c r="F49" s="19" t="s">
        <v>571</v>
      </c>
      <c r="G49" s="20" t="s">
        <v>572</v>
      </c>
      <c r="H49" s="20">
        <v>1.97</v>
      </c>
      <c r="I49" s="20" t="s">
        <v>573</v>
      </c>
      <c r="J49" s="21">
        <v>3.9</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sheetData>
  <sheetProtection algorithmName="SHA-512" hashValue="hUBBHpdyd4hXyLluRvwWWUv9NzQqxdqP9gsj+NaHib8whKaPs2Q1E3U6tuOhezSkD+1U8JqjIWOqM6H60YdnCA==" saltValue="SiZhlNnM3+FPhpacda6F+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2023-03-20T04:29:48Z</cp:lastPrinted>
  <dcterms:created xsi:type="dcterms:W3CDTF">2023-02-20T06:34:07Z</dcterms:created>
  <dcterms:modified xsi:type="dcterms:W3CDTF">2024-03-27T02:11:36Z</dcterms:modified>
  <cp:category/>
</cp:coreProperties>
</file>